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ปปส. รวม 59\"/>
    </mc:Choice>
  </mc:AlternateContent>
  <bookViews>
    <workbookView xWindow="0" yWindow="0" windowWidth="19200" windowHeight="7035"/>
    <workbookView xWindow="0" yWindow="0" windowWidth="19200" windowHeight="7035"/>
  </bookViews>
  <sheets>
    <sheet name="ปปส.รวม" sheetId="3" r:id="rId1"/>
    <sheet name="Pol Balance" sheetId="4" r:id="rId2"/>
    <sheet name="Sheet5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5" l="1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9" i="5"/>
  <c r="Q58" i="3" l="1"/>
  <c r="Q53" i="3"/>
  <c r="C65" i="3" l="1"/>
  <c r="D33" i="4" l="1"/>
  <c r="D31" i="4"/>
  <c r="D29" i="4"/>
  <c r="D27" i="4"/>
  <c r="D25" i="4"/>
  <c r="D14" i="4"/>
  <c r="E14" i="4" s="1"/>
  <c r="G14" i="4" s="1"/>
  <c r="D12" i="4"/>
  <c r="E12" i="4" s="1"/>
  <c r="G12" i="4" s="1"/>
  <c r="D10" i="4"/>
  <c r="D8" i="4"/>
  <c r="D6" i="4"/>
  <c r="E29" i="4" l="1"/>
  <c r="F29" i="4"/>
  <c r="E31" i="4"/>
  <c r="G31" i="4" s="1"/>
  <c r="F31" i="4"/>
  <c r="E33" i="4"/>
  <c r="F33" i="4"/>
  <c r="F10" i="4"/>
  <c r="F14" i="4"/>
  <c r="D35" i="4"/>
  <c r="F35" i="4" s="1"/>
  <c r="C36" i="4" s="1"/>
  <c r="G29" i="4"/>
  <c r="G33" i="4"/>
  <c r="E10" i="4"/>
  <c r="G10" i="4" s="1"/>
  <c r="D15" i="4"/>
  <c r="D16" i="4"/>
  <c r="F12" i="4"/>
  <c r="D34" i="4"/>
  <c r="F34" i="4" s="1"/>
  <c r="E35" i="4" l="1"/>
  <c r="G35" i="4" s="1"/>
  <c r="E34" i="4"/>
  <c r="G34" i="4" s="1"/>
  <c r="F15" i="4"/>
  <c r="E15" i="4"/>
  <c r="G15" i="4" s="1"/>
  <c r="F16" i="4"/>
  <c r="C17" i="4" s="1"/>
  <c r="E16" i="4"/>
  <c r="G16" i="4" s="1"/>
</calcChain>
</file>

<file path=xl/sharedStrings.xml><?xml version="1.0" encoding="utf-8"?>
<sst xmlns="http://schemas.openxmlformats.org/spreadsheetml/2006/main" count="495" uniqueCount="247">
  <si>
    <t>ปริมาณอ้อย</t>
  </si>
  <si>
    <t>น้ำตาลทรายดิบ</t>
  </si>
  <si>
    <t>ผลผลิตน้ำตาล</t>
  </si>
  <si>
    <t>ผลผลิตน้ำตาลรวม</t>
  </si>
  <si>
    <t>ภาค</t>
  </si>
  <si>
    <t>โรงงานน้ำตาล</t>
  </si>
  <si>
    <t>ที่เข้าหีบ</t>
  </si>
  <si>
    <t>CCS.</t>
  </si>
  <si>
    <t>(ตัน)</t>
  </si>
  <si>
    <t>ต่ออ้อย 1 ตัน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</si>
  <si>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</si>
  <si>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</si>
  <si>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</si>
  <si>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</si>
  <si>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</si>
  <si>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</si>
  <si>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</si>
  <si>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</si>
  <si>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</si>
  <si>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</si>
  <si>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</si>
  <si>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โคราช </t>
  </si>
  <si>
    <t xml:space="preserve">อ่างเวียน </t>
  </si>
  <si>
    <t xml:space="preserve">ครบุรี </t>
  </si>
  <si>
    <t xml:space="preserve">บุรีรัมย์ </t>
  </si>
  <si>
    <t>รวม/ เฉลี่ย</t>
  </si>
  <si>
    <t>หมายเหตุ</t>
  </si>
  <si>
    <t>น้ำตาลรวม</t>
  </si>
  <si>
    <t>%</t>
  </si>
  <si>
    <t>% การหีบ</t>
  </si>
  <si>
    <t>Pol %</t>
  </si>
  <si>
    <t>ผลผลิต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</si>
  <si>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</si>
  <si>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</si>
  <si>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</si>
  <si>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</si>
  <si>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</si>
  <si>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สิ่งสกปรก</t>
  </si>
  <si>
    <t>อ้อยไฟไหม้</t>
  </si>
  <si>
    <t>ไฟเบอร์</t>
  </si>
  <si>
    <t>สกัดของ</t>
  </si>
  <si>
    <t>cane</t>
  </si>
  <si>
    <t xml:space="preserve">รวมที่ 96 โพล   </t>
  </si>
  <si>
    <t>ที่ 96 โพล   (กก./</t>
  </si>
  <si>
    <t>รวมที่  94  N.T.</t>
  </si>
  <si>
    <t>COW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</si>
  <si>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</si>
  <si>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</si>
  <si>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</si>
  <si>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</si>
  <si>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</si>
  <si>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</si>
  <si>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ชุดลูกหีบ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</si>
  <si>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</si>
  <si>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</si>
  <si>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</si>
  <si>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</si>
  <si>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</si>
  <si>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</si>
  <si>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</si>
  <si>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</si>
  <si>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</si>
  <si>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</si>
  <si>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r>
      <t xml:space="preserve">ตัวอย่าง </t>
    </r>
    <r>
      <rPr>
        <b/>
        <sz val="18"/>
        <color indexed="8"/>
        <rFont val="Cordia New"/>
        <family val="2"/>
      </rPr>
      <t>วิธีการคิดประสิทธิภาพของเครื่องจักรและการสูญเสียน้ำตาลในส่วนต่างๆ</t>
    </r>
  </si>
  <si>
    <t>รายการ</t>
  </si>
  <si>
    <t>ขัอมูลจากโรงงาน</t>
  </si>
  <si>
    <t>คิดเป็น Tons Pol</t>
  </si>
  <si>
    <t>คิดเป็นปริมาณน้ำตาล(ตัน)</t>
  </si>
  <si>
    <t>คิดเป็น % Loss</t>
  </si>
  <si>
    <t>คิดเป็นเงิน</t>
  </si>
  <si>
    <t>อ้อยเข้าหีบ ( ตัน)</t>
  </si>
  <si>
    <t xml:space="preserve"> % น้ำตาลในอ้อย</t>
  </si>
  <si>
    <t>น้ำหนักน้ำตาลที่ผลิตได้ทั้งหมด ( Total  Sugar )</t>
  </si>
  <si>
    <t xml:space="preserve"> % Pol</t>
  </si>
  <si>
    <t>น้ำหนักกากอ้อย ( Baggasses)</t>
  </si>
  <si>
    <t>น้ำหนักกากตะกอน ( Filter  Cake )</t>
  </si>
  <si>
    <t>น้ำหนักกากน้ำตาล ( Final Molasses )</t>
  </si>
  <si>
    <t>น้ำหนักที่หายไปโดยไม่ทราบสาเหตุ ( Undetermined )</t>
  </si>
  <si>
    <t xml:space="preserve"> %  การสูญเสียน้ำตาลทั้งหมด ( % Total  Loss )</t>
  </si>
  <si>
    <t>ประสิทธิภาพรวมทั้งหมด ( Overall  Recovery )</t>
  </si>
  <si>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2558/59</t>
  </si>
  <si>
    <t>ระยอง(ชัยภูมิ)</t>
  </si>
  <si>
    <t>ของกระบวนการผลิตน้ำตาลทราย โรงงานน้ำตาล   นิวกว้างฯ    2558/59</t>
  </si>
  <si>
    <t>10 มค. 59</t>
  </si>
  <si>
    <t xml:space="preserve">       รายงานการผลิตน้ำตาลทรายของโรงงานน้ำตาลทั่วประเทศ</t>
  </si>
  <si>
    <t>หน้าที่  1</t>
  </si>
  <si>
    <t>ประจำปีการผลิต 2558/59</t>
  </si>
  <si>
    <t>สำนักบริหารอ้อยและน้ำตาลทราย</t>
  </si>
  <si>
    <t xml:space="preserve"> * รายงานแยกตามประเภท (ภาค) * </t>
  </si>
  <si>
    <t>หน่วย/กระสอบ 100 กก.</t>
  </si>
  <si>
    <t xml:space="preserve"> ชื่อโรงงาน    </t>
  </si>
  <si>
    <t>เปิดหีบ</t>
  </si>
  <si>
    <t>ณ.วันนี้</t>
  </si>
  <si>
    <t>รวมวัน</t>
  </si>
  <si>
    <t xml:space="preserve">                               ปริมาณอ้อยเข้าหีบ</t>
  </si>
  <si>
    <t>รวมปริมาณอ้อย</t>
  </si>
  <si>
    <t>เฉลี่ย C.C.S</t>
  </si>
  <si>
    <t>น้ำตาลทรายขาว</t>
  </si>
  <si>
    <t>* ชนิดอื่นๆ</t>
  </si>
  <si>
    <t>รวมทั้งสิ้น</t>
  </si>
  <si>
    <t>น้ำตาล/ตันอ้อย</t>
  </si>
  <si>
    <t>ปริมาณการผลิต</t>
  </si>
  <si>
    <t>เฉลี่ย/ตันอ้อย</t>
  </si>
  <si>
    <t>(*ปิดหีบ)</t>
  </si>
  <si>
    <t>หีบอ้อย</t>
  </si>
  <si>
    <t>เดินเครื่อง</t>
  </si>
  <si>
    <t>อ้อยสด(ตัน)</t>
  </si>
  <si>
    <t>อ้อยไฟไหม้(ตัน)</t>
  </si>
  <si>
    <t>ถึงวันนี้</t>
  </si>
  <si>
    <t>ขาวธรรมดา(กส.)</t>
  </si>
  <si>
    <t>ขาวบริสุทธิ์(กส.)</t>
  </si>
  <si>
    <t>รวม(กส.)</t>
  </si>
  <si>
    <t>เทกอง(ตัน)</t>
  </si>
  <si>
    <t>กระสอบ</t>
  </si>
  <si>
    <t>รวม (กส.)</t>
  </si>
  <si>
    <t>กก.</t>
  </si>
  <si>
    <t>กากน้ำตาล(ตัน)</t>
  </si>
  <si>
    <t>ภาคเหนือ</t>
  </si>
  <si>
    <t>7/12/58</t>
  </si>
  <si>
    <t>2/12/58</t>
  </si>
  <si>
    <t>1/12/58</t>
  </si>
  <si>
    <t>17/12/58</t>
  </si>
  <si>
    <t>เกษตรไทยอินเตอร์ฯ(รวมผล)</t>
  </si>
  <si>
    <t>5/12/58</t>
  </si>
  <si>
    <t>37</t>
  </si>
  <si>
    <t>นครเพชร</t>
  </si>
  <si>
    <t>เกษตรไทยอินเตอร์ฯ</t>
  </si>
  <si>
    <t>ไทยรุ่งเรือง</t>
  </si>
  <si>
    <t>9/12/58</t>
  </si>
  <si>
    <t>พิษณุโลก</t>
  </si>
  <si>
    <t>**รวม**</t>
  </si>
  <si>
    <t>ภาคกลาง</t>
  </si>
  <si>
    <t>สิงห์บุรี</t>
  </si>
  <si>
    <t>4/12/58</t>
  </si>
  <si>
    <t>38</t>
  </si>
  <si>
    <t>สุพรรณบุรี</t>
  </si>
  <si>
    <t>รีไฟน์ชัยมงคล</t>
  </si>
  <si>
    <t>16/12/58</t>
  </si>
  <si>
    <t>ไทยเพิ่มพูน</t>
  </si>
  <si>
    <t>25/12/58</t>
  </si>
  <si>
    <t>ไทยอุตสาหกรรม</t>
  </si>
  <si>
    <t>ประจวบอุตฯ</t>
  </si>
  <si>
    <t>ท่ามะกา</t>
  </si>
  <si>
    <t>นิวกรุงไทย</t>
  </si>
  <si>
    <t>18/12/58</t>
  </si>
  <si>
    <t>อุตสาหกรรมน้ำตาลบ้านไร่</t>
  </si>
  <si>
    <t>14/12/58</t>
  </si>
  <si>
    <t>ไทยกาญจนบุรี</t>
  </si>
  <si>
    <t>มิตรเกษตร</t>
  </si>
  <si>
    <t>มิตรผล</t>
  </si>
  <si>
    <t>10/12/58</t>
  </si>
  <si>
    <t>บ้านโป่ง</t>
  </si>
  <si>
    <t>ราชบุรี</t>
  </si>
  <si>
    <t>26/12/58</t>
  </si>
  <si>
    <t>ที.เอ็น.</t>
  </si>
  <si>
    <t>ปราณบุรี</t>
  </si>
  <si>
    <t>สระบุรี</t>
  </si>
  <si>
    <t>มิตรเกษตรอุทัยธานี</t>
  </si>
  <si>
    <t>12/12/58</t>
  </si>
  <si>
    <t>ภาคตะวันออก</t>
  </si>
  <si>
    <t>นิวกว้าง</t>
  </si>
  <si>
    <t>สหการชลบุรี</t>
  </si>
  <si>
    <t>น้ำตาลและอ้อยตะวันออก</t>
  </si>
  <si>
    <t>ระยอง</t>
  </si>
  <si>
    <t>ภาคตะวันออกเฉียงเหนือ</t>
  </si>
  <si>
    <t>สุรินทร์</t>
  </si>
  <si>
    <t>6/12/58</t>
  </si>
  <si>
    <t>อีสาน</t>
  </si>
  <si>
    <t>มิตรกาฬสินธุ์</t>
  </si>
  <si>
    <t>28/11/58</t>
  </si>
  <si>
    <t>วังขนาย(มหาวัง)</t>
  </si>
  <si>
    <t>เกษตรผล</t>
  </si>
  <si>
    <t>25/11/58</t>
  </si>
  <si>
    <t>47</t>
  </si>
  <si>
    <t>โคราช</t>
  </si>
  <si>
    <t>รวมเกษตรกร(ขก.)</t>
  </si>
  <si>
    <t>29/11/58</t>
  </si>
  <si>
    <t>อ่างเวียน</t>
  </si>
  <si>
    <t>ครบุรี</t>
  </si>
  <si>
    <t>เริ่มอุดม</t>
  </si>
  <si>
    <t>กุมภวาปี</t>
  </si>
  <si>
    <t>ขอนแก่น</t>
  </si>
  <si>
    <t>30/11/58</t>
  </si>
  <si>
    <t>สหเรือง</t>
  </si>
  <si>
    <t>บุรีรัมย์</t>
  </si>
  <si>
    <t>รวมเกษตรกร(ชย.)</t>
  </si>
  <si>
    <t>เอราวัณ</t>
  </si>
  <si>
    <t>น้ำตาลไทยอุดรธานี</t>
  </si>
  <si>
    <t>รวมเกษตรกร(ภูหลวง)</t>
  </si>
  <si>
    <t>ขอนแก่น (วังสะพุง)</t>
  </si>
  <si>
    <t>1.ข้อมูล C.C.S.เฉลี่ยที่ได้เป็นข้อมูลเบื้องต้น</t>
  </si>
  <si>
    <t>2.รง.กุมภวาปีผลิตน้ำตาล Hi - Test Molasses จำนวน 156.000 ตันรวมไว้ในช่องกากน้ำตาล(ยังไม่ได้แปลงค่า)</t>
  </si>
  <si>
    <t>กลาง</t>
  </si>
  <si>
    <t>เหนือ</t>
  </si>
  <si>
    <t>ณ วันที่   31 มกราคม 2559</t>
  </si>
  <si>
    <t>31/1/59</t>
  </si>
  <si>
    <t>56</t>
  </si>
  <si>
    <t>61</t>
  </si>
  <si>
    <t>62</t>
  </si>
  <si>
    <t>46</t>
  </si>
  <si>
    <t>58</t>
  </si>
  <si>
    <t>54</t>
  </si>
  <si>
    <t>59</t>
  </si>
  <si>
    <t>45</t>
  </si>
  <si>
    <t>49</t>
  </si>
  <si>
    <t>53</t>
  </si>
  <si>
    <t>51</t>
  </si>
  <si>
    <t>สระบุรี(สระโบสถ์)</t>
  </si>
  <si>
    <t>13/1/59</t>
  </si>
  <si>
    <t>19</t>
  </si>
  <si>
    <t>57</t>
  </si>
  <si>
    <t>65</t>
  </si>
  <si>
    <t>68</t>
  </si>
  <si>
    <t>64</t>
  </si>
  <si>
    <t>63</t>
  </si>
  <si>
    <t>3.รง.น้ำตาลทิพย์กำแพงเพชรผลิตน้ำตาล Hi -Test Molasses จำนวน 11,140.906 ตันรวมไว้ในช่องกากน้ำตาล(ยังไม่ได้แปลงค่า)และผลิตน้ำตาล Natural Crystal Sugarจำนวน 22,420.500 กส.รวมอยู่ในช่องอื่นๆ</t>
  </si>
  <si>
    <t>4.รง.น้ำตาลอ่างเวียนผลิตน้ำตาล Organic Sugar จำนวน 65,775.000 กส. ,ผลิตน้ำตาล Natural Sugar จำนวน 22,181.500 กส.และผลิตน้ำตาล Demerara Sugar จำนวน 1,390.500 กส.รวมไว้ในช่องอื่น ๆ</t>
  </si>
  <si>
    <t>5.รง.วังขนาย (มหาวัง) ผลิตน้ำตาล Demerara Sugar จำนวน 5,898.50 กส.และผลิต Organic Sugar จำนวน 7,114.500 กส. รวมอยู่ในช่องอื่น ๆ</t>
  </si>
  <si>
    <t>6.รง.รีไฟน์ชัยมงคลผลิตน้ำตาลคาราเมล จำนวน 600.000 กส.รวมไว้ในช่องอื่น ๆ</t>
  </si>
  <si>
    <t>7.รง.ที.เอ็นผลิตน้ำตาล Demerara Sugar จำนวน4,039.000 กส. ,ผลิตน้ำตาล Natural Sugarจำนวน 5,057.500 กส.,ผลิตน้ำตาลOrganic Sugarจำนวน 1,244.50กส และผลิตน้ำตาลทรายแดงจำนวน 2,048.00 กส. รวมอยู่ในช่องอื่น ๆ</t>
  </si>
  <si>
    <t>8.รง.มิตรผลผลิตน้ำเชื่อม Mis จำนวน 69,275.600 กส. แปลงค่าเป็นน้ำตาลทรายขาวบริสุทธิ์จำนวน 52,043.873 กส.สัดส่วนน้ำเชื่อม:น้ำตาลขาวบริสุทธิ์เท่ากับ 1.3311:1 (ใช้สัดส่วนปี 57/58) รวมไว้ในช่องอื่น ๆ)</t>
  </si>
  <si>
    <t>9.รง.มิตรผลผลิตน้ำเชื่อม Ls จำนวน 232,231.400 กส.แปลงค่าเป็นน้ำตาลทรายขาวบริสุทธิ์จำนวน 156,849.520 กส.สัดส่วนน้ำเชื่อม:น้ำตาลขาวบริสุทธิ์เท่ากับ 1.4806:1 (ใช้สัดส่วนปี 57/58) รวมไว้ในช่องอื่น ๆ)</t>
  </si>
  <si>
    <t>10.รง.มิตรผลผลิตน้ำตาลกรวด จำนวน 1,650.000 กส.และผลิตน้ำตาล Caramel จำนวน 8.700 กส.  รวมไว้ในช่องอื่น ๆ</t>
  </si>
  <si>
    <t>11.รง.รวมเกษตรกรอุตสาหกรรม(ขก.)ผลิตน้ำตาล Natural Cane Sugar จำนวน 99,423.120 กส.และน้ำตาลทรายแดง จำนวน 17,533.500 กส.รวมไว้ในช่องอื่นๆ</t>
  </si>
  <si>
    <t>12.รง.รวมเกษตรกร (ชย) ผลิตน้ำตาล Caster Sugar จำนวน 3,210.000 กส. รวมไว้ในช่องอื่น ๆ</t>
  </si>
  <si>
    <t>13.รง.รวมเกษตรกร(ชย)นำน้ำอ้อยใสไปผลิตเอทานอลรวมถึงวันนี้จำนวน 100,800.050 ตัน คำนวณเป็นน้ำตาลดิบได้จำนวน 10,488.960 ตันรวมไว้ช่องดิบกระสอบและกากน้ำตาล 3,270.260 ตัน(โดยประมาณการตามมติคณะทำงาน)</t>
  </si>
  <si>
    <t>14.รง.มิตรกาฬสินธุ์นำน้ำอ้อยใสไปผลิตเอทานอลรวมถึงวันนี้จำนวน 57,063.750 ตัน คำนวณเป็นน้ำตาลดิบได้จำนวน  5,880.430 ตันรวมไว้ช่องดิบกระสอบและกากน้ำตาล  1,877.780 ตัน(โดยประมาณการตามมติคณะทำงาน)</t>
  </si>
  <si>
    <t>15.รง.มิตรกาฬสินธุ์ผลิตน้ำตาล Caramel Fine Sugar จำนวน 319.800 กส. และคาราเมล จำนวน 1,247.500 กส. รวมไว้ในช่องอื่น ๆ</t>
  </si>
  <si>
    <t>16.รง.สิงห์บุรีผลิตน้ำตาล Goden soft จำนวน  80.640 กส. รวมไว้ในช่องอื่น ๆ</t>
  </si>
  <si>
    <t>17.รง.บ้านไร่ผลิตน้ำตาลเหลว Liquid Sugar จำนวน 94,251.500 กส. แปลงค่าเป็นน้ำตาลทรายขาวบริสุทธิ์ จำนวน 63,516.073 กส สัดส่วนน้ำเชื่อม:น้ำตาลขาวบริสุทธิ์เท่ากับน 1.4839:1 (ใช้สัดส่วนปี 57/58)</t>
  </si>
  <si>
    <t>18.รง.บ้านไร่ผลิตน้ำตาล Icing Sugar จำนวน 286.200 กส.และผลิตน้ำตาลกรวดจำนวน 48.432 กส.รวมไว้ในช่องอื่น ๆ</t>
  </si>
  <si>
    <t>19.รง.ไทยรุ่งเรืองผลิตน้ำเชื่อม Liquid Sucrose จำนวน 20,434.820 กส  แปลงค่าเป็นน้ำตาลทรายขาวธรรมดาจำนวน 13,811.044 กส. สัดส่วนน้ำเชื่อม:น้ำตาลขาวธรรมดาเท่ากับ 1.4796:1 รวมไว้ในช่องอื่น ๆ</t>
  </si>
  <si>
    <t>20.รง.ไทยรุ่งเรืองผลิตน้ำตาลเหลว Liquid Sugarจำนวน 7,750.140 กส แปลงค่าเป็นน้ำตาลทรายขาวบริสุทธิ์จำนวน 5,232.339 กส. สัดส่วนน้ำเชื่อม:น้ำตาลขาวบริสุทธิ์เท่ากับ 1.4812:1  รวมไว้ในช่องอื่น ๆ</t>
  </si>
  <si>
    <t>21.รง.ไทยรุ่งเรืองผลิตน้ำตาล Natural Sugar จำนวน 6,311.500 กส. รวมไว้ในช่องอื่น ๆ</t>
  </si>
  <si>
    <t>22.รง.พิษณุโลกผลิต Natural Gold Sugar จำนวน 1,033.000 กส. รวมไว้ในช่องอื่น ๆ</t>
  </si>
  <si>
    <t>23.รง.สระบุรี ผลิตน้ำตาล Caster Sugar จำนวน 2,268.800 กส. รวมไว้ในช่องอื่น ๆ</t>
  </si>
  <si>
    <t>24.รง.ทิพย์สุโขทัยผลิตน้ำตาล Natural Sugar จำนวน 5,661.000 กส. รวมไว้ในช่องอื่น ๆ</t>
  </si>
  <si>
    <t>25.รง.ครบุรีผลิต Natural Sugar จำนวน 8,282.500 กส.รวมไว้ในช่องอื่น ๆ</t>
  </si>
  <si>
    <t>26.รง.สุพรรณบุรีไม่มีปริมาณอ้อยเนื่องจากเครื่องชั่งเสีย</t>
  </si>
  <si>
    <t>เกษตรไทยฯ(รวมผล)</t>
  </si>
  <si>
    <t>อุตฯบ้านไร่</t>
  </si>
  <si>
    <t>ลพบุรี(สระโบสถ์)</t>
  </si>
  <si>
    <t xml:space="preserve">   เปิดหีบอ้อยถึง    31   มกราคม   2559</t>
  </si>
  <si>
    <t xml:space="preserve">   เปิดหีบอ้อยถึง    31     มกราคม   2559</t>
  </si>
  <si>
    <t>COW.</t>
  </si>
  <si>
    <t>31 มค. 59</t>
  </si>
  <si>
    <t>ของกระบวนการผลิตน้ำตาลทราย โรงงานน้ำตาล ปราณ 58/59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</si>
</sst>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.000_-;\-* #,##0.000_-;_-* &quot;-&quot;??_-;_-@_-"/>
    <numFmt numFmtId="188" formatCode="#,##0.000"/>
    <numFmt numFmtId="189" formatCode="#,###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b/>
      <sz val="18"/>
      <color theme="1"/>
      <name val="Cordia New"/>
      <family val="2"/>
    </font>
    <font>
      <b/>
      <sz val="18"/>
      <color indexed="8"/>
      <name val="Cordia New"/>
      <family val="2"/>
    </font>
    <font>
      <b/>
      <sz val="18"/>
      <name val="Cordia New"/>
      <family val="2"/>
    </font>
    <font>
      <sz val="16"/>
      <color rgb="FF002060"/>
      <name val="Cordia New"/>
      <family val="2"/>
    </font>
    <font>
      <b/>
      <sz val="16"/>
      <name val="Cordia New"/>
      <family val="2"/>
    </font>
    <font>
      <sz val="16"/>
      <color rgb="FFFF0000"/>
      <name val="Cordia New"/>
      <family val="2"/>
    </font>
    <font>
      <b/>
      <sz val="16"/>
      <color theme="1"/>
      <name val="Cordia New"/>
      <family val="2"/>
    </font>
    <font>
      <sz val="16"/>
      <color rgb="FF00B0F0"/>
      <name val="Cordia New"/>
      <family val="2"/>
    </font>
    <font>
      <b/>
      <sz val="16"/>
      <color rgb="FF00B0F0"/>
      <name val="Cordia New"/>
      <family val="2"/>
    </font>
    <font>
      <sz val="16"/>
      <color rgb="FF7030A0"/>
      <name val="Cordia New"/>
      <family val="2"/>
    </font>
    <font>
      <b/>
      <sz val="16"/>
      <color rgb="FF7030A0"/>
      <name val="Cordia New"/>
      <family val="2"/>
    </font>
    <font>
      <sz val="16"/>
      <color rgb="FF00B050"/>
      <name val="Cordia New"/>
      <family val="2"/>
    </font>
    <font>
      <b/>
      <sz val="16"/>
      <color rgb="FF00B050"/>
      <name val="Cordia New"/>
      <family val="2"/>
    </font>
    <font>
      <b/>
      <sz val="18"/>
      <color rgb="FFFF0000"/>
      <name val="Cordia New"/>
      <family val="2"/>
    </font>
    <font>
      <b/>
      <sz val="16"/>
      <color rgb="FF002060"/>
      <name val="Cordia New"/>
      <family val="2"/>
    </font>
    <font>
      <sz val="16"/>
      <color theme="1"/>
      <name val="Cordia New"/>
      <family val="2"/>
    </font>
    <font>
      <b/>
      <sz val="12"/>
      <color indexed="8"/>
      <name val="MS Sans Serif"/>
      <family val="2"/>
      <charset val="222"/>
    </font>
    <font>
      <sz val="12"/>
      <color indexed="8"/>
      <name val="Angsana New"/>
      <family val="1"/>
    </font>
    <font>
      <sz val="14.05"/>
      <color indexed="8"/>
      <name val="Angsana New"/>
      <family val="1"/>
    </font>
    <font>
      <b/>
      <sz val="14.05"/>
      <color indexed="8"/>
      <name val="Angsana New"/>
      <family val="1"/>
    </font>
    <font>
      <sz val="14.05"/>
      <color indexed="8"/>
      <name val="AngsanaUPC"/>
      <family val="1"/>
    </font>
    <font>
      <b/>
      <sz val="12"/>
      <color indexed="8"/>
      <name val="Angsana New"/>
      <family val="1"/>
    </font>
    <font>
      <sz val="14"/>
      <color indexed="8"/>
      <name val="AngsanaUPC"/>
      <family val="1"/>
    </font>
    <font>
      <sz val="14"/>
      <color indexed="8"/>
      <name val="Angsana New"/>
      <family val="1"/>
    </font>
    <font>
      <sz val="14"/>
      <color indexed="8"/>
      <name val="Arial"/>
      <family val="2"/>
    </font>
    <font>
      <sz val="9"/>
      <name val="Tahoma"/>
      <family val="2"/>
      <scheme val="major"/>
    </font>
    <font>
      <sz val="9"/>
      <color indexed="8"/>
      <name val="Tahoma"/>
      <family val="2"/>
      <scheme val="major"/>
    </font>
    <font>
      <sz val="9"/>
      <color theme="1"/>
      <name val="Tahoma"/>
      <family val="2"/>
      <scheme val="major"/>
    </font>
    <font>
      <u/>
      <sz val="9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12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3" fillId="0" borderId="10" xfId="1" applyNumberFormat="1" applyFont="1" applyBorder="1"/>
    <xf numFmtId="187" fontId="5" fillId="0" borderId="10" xfId="1" applyNumberFormat="1" applyFont="1" applyBorder="1"/>
    <xf numFmtId="187" fontId="6" fillId="0" borderId="10" xfId="1" applyNumberFormat="1" applyFont="1" applyBorder="1"/>
    <xf numFmtId="187" fontId="7" fillId="0" borderId="10" xfId="1" applyNumberFormat="1" applyFont="1" applyBorder="1"/>
    <xf numFmtId="187" fontId="8" fillId="0" borderId="10" xfId="1" applyNumberFormat="1" applyFont="1" applyBorder="1"/>
    <xf numFmtId="187" fontId="9" fillId="0" borderId="10" xfId="1" applyNumberFormat="1" applyFont="1" applyBorder="1"/>
    <xf numFmtId="187" fontId="10" fillId="0" borderId="10" xfId="1" applyNumberFormat="1" applyFont="1" applyBorder="1"/>
    <xf numFmtId="187" fontId="11" fillId="0" borderId="10" xfId="1" applyNumberFormat="1" applyFont="1" applyBorder="1"/>
    <xf numFmtId="187" fontId="12" fillId="0" borderId="10" xfId="1" applyNumberFormat="1" applyFont="1" applyBorder="1"/>
    <xf numFmtId="187" fontId="13" fillId="0" borderId="10" xfId="1" applyNumberFormat="1" applyFont="1" applyBorder="1"/>
    <xf numFmtId="187" fontId="14" fillId="0" borderId="10" xfId="1" applyNumberFormat="1" applyFont="1" applyBorder="1"/>
    <xf numFmtId="187" fontId="15" fillId="0" borderId="10" xfId="1" applyNumberFormat="1" applyFont="1" applyBorder="1"/>
    <xf numFmtId="187" fontId="16" fillId="0" borderId="10" xfId="1" applyNumberFormat="1" applyFont="1" applyBorder="1"/>
    <xf numFmtId="187" fontId="17" fillId="0" borderId="10" xfId="1" applyNumberFormat="1" applyFont="1" applyBorder="1"/>
    <xf numFmtId="187" fontId="18" fillId="0" borderId="10" xfId="1" applyNumberFormat="1" applyFont="1" applyBorder="1"/>
    <xf numFmtId="0" fontId="5" fillId="0" borderId="10" xfId="0" applyFont="1" applyBorder="1"/>
    <xf numFmtId="43" fontId="5" fillId="0" borderId="8" xfId="1" applyFont="1" applyBorder="1"/>
    <xf numFmtId="43" fontId="5" fillId="0" borderId="3" xfId="1" applyFont="1" applyBorder="1"/>
    <xf numFmtId="43" fontId="5" fillId="0" borderId="8" xfId="1" applyFont="1" applyFill="1" applyBorder="1"/>
    <xf numFmtId="43" fontId="5" fillId="0" borderId="10" xfId="1" applyFont="1" applyBorder="1"/>
    <xf numFmtId="43" fontId="5" fillId="0" borderId="9" xfId="1" applyFont="1" applyBorder="1"/>
    <xf numFmtId="43" fontId="16" fillId="0" borderId="10" xfId="1" applyFont="1" applyBorder="1"/>
    <xf numFmtId="43" fontId="3" fillId="0" borderId="10" xfId="1" applyFont="1" applyBorder="1"/>
    <xf numFmtId="0" fontId="0" fillId="0" borderId="0" xfId="0" applyAlignment="1">
      <alignment vertical="top"/>
    </xf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5" fillId="0" borderId="2" xfId="0" applyFont="1" applyBorder="1" applyAlignment="1">
      <alignment horizontal="centerContinuous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5" fillId="0" borderId="10" xfId="0" applyFont="1" applyBorder="1" applyAlignment="1">
      <alignment horizontal="centerContinuous" vertical="center"/>
    </xf>
    <xf numFmtId="0" fontId="27" fillId="0" borderId="10" xfId="0" applyNumberFormat="1" applyFont="1" applyFill="1" applyBorder="1" applyAlignment="1" applyProtection="1">
      <alignment vertical="center"/>
    </xf>
    <xf numFmtId="0" fontId="25" fillId="0" borderId="2" xfId="0" applyFont="1" applyBorder="1" applyAlignment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Continuous" vertical="center"/>
    </xf>
    <xf numFmtId="0" fontId="26" fillId="0" borderId="2" xfId="0" applyFont="1" applyBorder="1" applyAlignment="1">
      <alignment horizontal="centerContinuous" vertical="center"/>
    </xf>
    <xf numFmtId="0" fontId="27" fillId="0" borderId="8" xfId="0" applyNumberFormat="1" applyFont="1" applyFill="1" applyBorder="1" applyAlignment="1" applyProtection="1">
      <alignment horizontal="centerContinuous" vertical="center"/>
    </xf>
    <xf numFmtId="0" fontId="26" fillId="0" borderId="8" xfId="0" applyNumberFormat="1" applyFont="1" applyFill="1" applyBorder="1" applyAlignment="1" applyProtection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8" xfId="0" applyFont="1" applyBorder="1" applyAlignment="1">
      <alignment horizontal="center" vertical="center"/>
    </xf>
    <xf numFmtId="0" fontId="25" fillId="0" borderId="8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189" fontId="0" fillId="0" borderId="6" xfId="0" applyNumberFormat="1" applyBorder="1" applyAlignment="1">
      <alignment horizontal="center" vertical="top"/>
    </xf>
    <xf numFmtId="188" fontId="0" fillId="0" borderId="6" xfId="0" applyNumberFormat="1" applyBorder="1" applyAlignment="1">
      <alignment vertical="top"/>
    </xf>
    <xf numFmtId="4" fontId="0" fillId="0" borderId="6" xfId="0" applyNumberFormat="1" applyBorder="1" applyAlignment="1">
      <alignment horizontal="center" vertical="top"/>
    </xf>
    <xf numFmtId="188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3" fontId="28" fillId="0" borderId="8" xfId="1" applyFont="1" applyBorder="1" applyAlignment="1"/>
    <xf numFmtId="43" fontId="28" fillId="0" borderId="10" xfId="1" applyFont="1" applyFill="1" applyBorder="1" applyAlignment="1" applyProtection="1">
      <alignment horizontal="center"/>
      <protection locked="0"/>
    </xf>
    <xf numFmtId="43" fontId="30" fillId="0" borderId="0" xfId="1" applyFont="1" applyAlignment="1">
      <alignment horizontal="center"/>
    </xf>
    <xf numFmtId="43" fontId="28" fillId="0" borderId="2" xfId="1" applyFont="1" applyFill="1" applyBorder="1" applyAlignment="1">
      <alignment horizontal="center"/>
    </xf>
    <xf numFmtId="43" fontId="28" fillId="0" borderId="2" xfId="1" applyFont="1" applyFill="1" applyBorder="1" applyAlignment="1">
      <alignment horizontal="left"/>
    </xf>
    <xf numFmtId="43" fontId="28" fillId="0" borderId="2" xfId="1" applyFont="1" applyBorder="1" applyAlignment="1">
      <alignment horizontal="center"/>
    </xf>
    <xf numFmtId="43" fontId="28" fillId="0" borderId="7" xfId="1" applyFont="1" applyFill="1" applyBorder="1" applyAlignment="1">
      <alignment horizontal="center"/>
    </xf>
    <xf numFmtId="43" fontId="28" fillId="0" borderId="6" xfId="1" applyFont="1" applyFill="1" applyBorder="1" applyAlignment="1">
      <alignment horizontal="center"/>
    </xf>
    <xf numFmtId="43" fontId="28" fillId="0" borderId="6" xfId="1" applyFont="1" applyBorder="1" applyAlignment="1">
      <alignment horizontal="center"/>
    </xf>
    <xf numFmtId="43" fontId="28" fillId="0" borderId="8" xfId="1" applyFont="1" applyFill="1" applyBorder="1" applyAlignment="1">
      <alignment horizontal="center"/>
    </xf>
    <xf numFmtId="43" fontId="28" fillId="0" borderId="8" xfId="1" applyFont="1" applyFill="1" applyBorder="1" applyAlignment="1">
      <alignment horizontal="left"/>
    </xf>
    <xf numFmtId="43" fontId="28" fillId="0" borderId="8" xfId="1" applyFont="1" applyBorder="1" applyAlignment="1">
      <alignment horizontal="center"/>
    </xf>
    <xf numFmtId="43" fontId="28" fillId="0" borderId="9" xfId="1" applyFont="1" applyFill="1" applyBorder="1" applyAlignment="1">
      <alignment horizontal="center"/>
    </xf>
    <xf numFmtId="43" fontId="28" fillId="0" borderId="6" xfId="1" applyFont="1" applyFill="1" applyBorder="1" applyAlignment="1">
      <alignment horizontal="left"/>
    </xf>
    <xf numFmtId="43" fontId="29" fillId="0" borderId="10" xfId="1" applyFont="1" applyFill="1" applyBorder="1" applyAlignment="1"/>
    <xf numFmtId="43" fontId="28" fillId="0" borderId="10" xfId="1" applyFont="1" applyFill="1" applyBorder="1" applyAlignment="1">
      <alignment horizontal="center"/>
    </xf>
    <xf numFmtId="43" fontId="30" fillId="0" borderId="0" xfId="1" applyFont="1" applyFill="1" applyAlignment="1">
      <alignment horizontal="center"/>
    </xf>
    <xf numFmtId="43" fontId="30" fillId="0" borderId="6" xfId="1" applyFont="1" applyFill="1" applyBorder="1" applyAlignment="1">
      <alignment horizontal="center"/>
    </xf>
    <xf numFmtId="43" fontId="28" fillId="0" borderId="0" xfId="1" applyFont="1" applyFill="1" applyBorder="1" applyAlignment="1">
      <alignment horizontal="center"/>
    </xf>
    <xf numFmtId="43" fontId="28" fillId="0" borderId="0" xfId="1" applyFont="1" applyFill="1" applyBorder="1" applyAlignment="1">
      <alignment horizontal="left"/>
    </xf>
    <xf numFmtId="43" fontId="29" fillId="0" borderId="10" xfId="1" applyFont="1" applyBorder="1" applyAlignment="1">
      <alignment horizontal="center"/>
    </xf>
    <xf numFmtId="43" fontId="28" fillId="0" borderId="10" xfId="1" applyFont="1" applyBorder="1" applyAlignment="1">
      <alignment horizontal="center"/>
    </xf>
    <xf numFmtId="43" fontId="28" fillId="0" borderId="10" xfId="1" applyFont="1" applyFill="1" applyBorder="1" applyAlignment="1"/>
    <xf numFmtId="43" fontId="30" fillId="0" borderId="0" xfId="1" applyFont="1" applyAlignment="1"/>
    <xf numFmtId="43" fontId="30" fillId="0" borderId="6" xfId="1" applyFont="1" applyBorder="1" applyAlignment="1"/>
    <xf numFmtId="43" fontId="30" fillId="0" borderId="10" xfId="1" applyFont="1" applyBorder="1" applyAlignment="1"/>
    <xf numFmtId="43" fontId="30" fillId="0" borderId="10" xfId="1" applyFont="1" applyBorder="1" applyAlignment="1">
      <alignment horizontal="center"/>
    </xf>
    <xf numFmtId="43" fontId="30" fillId="0" borderId="6" xfId="1" applyFont="1" applyFill="1" applyBorder="1" applyAlignment="1"/>
    <xf numFmtId="43" fontId="30" fillId="0" borderId="6" xfId="1" applyFont="1" applyBorder="1" applyAlignment="1">
      <alignment horizontal="center"/>
    </xf>
    <xf numFmtId="43" fontId="30" fillId="0" borderId="7" xfId="1" applyFont="1" applyBorder="1" applyAlignment="1"/>
    <xf numFmtId="43" fontId="30" fillId="0" borderId="0" xfId="1" applyFont="1" applyFill="1" applyAlignment="1"/>
    <xf numFmtId="43" fontId="29" fillId="0" borderId="10" xfId="1" applyFont="1" applyFill="1" applyBorder="1" applyAlignment="1">
      <alignment horizontal="center"/>
    </xf>
    <xf numFmtId="43" fontId="28" fillId="0" borderId="10" xfId="1" applyFont="1" applyBorder="1" applyAlignment="1"/>
    <xf numFmtId="43" fontId="30" fillId="0" borderId="2" xfId="1" applyFont="1" applyFill="1" applyBorder="1" applyAlignment="1">
      <alignment horizontal="center"/>
    </xf>
    <xf numFmtId="43" fontId="30" fillId="0" borderId="8" xfId="1" applyFont="1" applyFill="1" applyBorder="1" applyAlignment="1">
      <alignment horizontal="center"/>
    </xf>
    <xf numFmtId="43" fontId="30" fillId="0" borderId="8" xfId="1" applyFont="1" applyBorder="1" applyAlignment="1">
      <alignment horizontal="center"/>
    </xf>
    <xf numFmtId="43" fontId="30" fillId="0" borderId="0" xfId="1" applyFont="1" applyFill="1" applyBorder="1" applyAlignment="1">
      <alignment horizontal="center"/>
    </xf>
    <xf numFmtId="43" fontId="30" fillId="0" borderId="0" xfId="1" applyFont="1" applyFill="1" applyAlignment="1">
      <alignment horizontal="left"/>
    </xf>
    <xf numFmtId="43" fontId="28" fillId="0" borderId="0" xfId="1" applyFont="1" applyFill="1" applyAlignment="1">
      <alignment horizontal="center"/>
    </xf>
    <xf numFmtId="43" fontId="28" fillId="0" borderId="3" xfId="1" applyFont="1" applyFill="1" applyBorder="1" applyAlignment="1">
      <alignment horizontal="center"/>
    </xf>
    <xf numFmtId="43" fontId="31" fillId="0" borderId="0" xfId="1" applyFont="1" applyFill="1" applyBorder="1" applyAlignment="1">
      <alignment horizontal="center"/>
    </xf>
    <xf numFmtId="43" fontId="28" fillId="2" borderId="10" xfId="1" applyFont="1" applyFill="1" applyBorder="1" applyAlignment="1">
      <alignment horizontal="center"/>
    </xf>
    <xf numFmtId="43" fontId="28" fillId="0" borderId="7" xfId="1" applyFont="1" applyFill="1" applyBorder="1" applyAlignment="1"/>
    <xf numFmtId="43" fontId="30" fillId="0" borderId="7" xfId="1" applyFont="1" applyFill="1" applyBorder="1" applyAlignment="1"/>
    <xf numFmtId="43" fontId="30" fillId="0" borderId="7" xfId="1" applyFont="1" applyFill="1" applyBorder="1" applyAlignment="1">
      <alignment horizontal="center"/>
    </xf>
    <xf numFmtId="43" fontId="30" fillId="0" borderId="7" xfId="1" applyFont="1" applyBorder="1" applyAlignment="1">
      <alignment horizontal="center"/>
    </xf>
    <xf numFmtId="4" fontId="0" fillId="0" borderId="6" xfId="0" applyNumberFormat="1" applyBorder="1" applyAlignment="1">
      <alignment vertical="top"/>
    </xf>
    <xf numFmtId="43" fontId="28" fillId="0" borderId="3" xfId="1" applyFont="1" applyFill="1" applyBorder="1" applyAlignment="1">
      <alignment horizontal="center"/>
    </xf>
    <xf numFmtId="43" fontId="30" fillId="0" borderId="10" xfId="1" applyFont="1" applyFill="1" applyBorder="1" applyAlignment="1"/>
    <xf numFmtId="43" fontId="30" fillId="0" borderId="10" xfId="1" applyFont="1" applyFill="1" applyBorder="1" applyAlignment="1">
      <alignment horizontal="center"/>
    </xf>
    <xf numFmtId="43" fontId="28" fillId="0" borderId="0" xfId="1" applyFont="1" applyFill="1" applyAlignment="1">
      <alignment horizontal="center"/>
    </xf>
    <xf numFmtId="43" fontId="28" fillId="0" borderId="1" xfId="1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  <pageSetUpPr fitToPage="1"/>
  </sheetPr>
  <dimension ref="A1:V66"/>
  <sheetViews>
    <sheetView tabSelected="1" topLeftCell="A2" workbookViewId="0">
      <selection activeCell="E7" sqref="E7"/>
    </sheetView>
    <sheetView tabSelected="1" topLeftCell="I1" workbookViewId="1">
      <selection activeCell="R9" sqref="R9"/>
    </sheetView>
  </sheetViews>
  <sheetFormatPr defaultRowHeight="21.75" customHeight="1" x14ac:dyDescent="0.15"/>
  <cols>
    <col min="1" max="1" width="12.5" style="80" customWidth="1"/>
    <col min="2" max="2" width="14.5" style="101" customWidth="1"/>
    <col min="3" max="3" width="14.875" style="80" customWidth="1"/>
    <col min="4" max="4" width="6.625" style="80" customWidth="1"/>
    <col min="5" max="5" width="7.375" style="80" customWidth="1"/>
    <col min="6" max="7" width="6.125" style="80" customWidth="1"/>
    <col min="8" max="8" width="7.75" style="80" customWidth="1"/>
    <col min="9" max="9" width="6.25" style="80" customWidth="1"/>
    <col min="10" max="10" width="9.625" style="80" customWidth="1"/>
    <col min="11" max="11" width="10.875" style="80" customWidth="1"/>
    <col min="12" max="12" width="12.5" style="80" customWidth="1"/>
    <col min="13" max="13" width="11.75" style="80" customWidth="1"/>
    <col min="14" max="14" width="6.125" style="80" customWidth="1"/>
    <col min="15" max="15" width="9.125" style="80" customWidth="1"/>
    <col min="16" max="16" width="8.125" style="80" customWidth="1"/>
    <col min="17" max="17" width="6" style="80" customWidth="1"/>
    <col min="18" max="18" width="8.875" style="80" customWidth="1"/>
    <col min="19" max="19" width="9.5" style="80" customWidth="1"/>
    <col min="20" max="20" width="9.625" style="80" customWidth="1"/>
    <col min="21" max="21" width="9.5" style="80" customWidth="1"/>
    <col min="22" max="22" width="8.75" style="80" customWidth="1"/>
    <col min="23" max="238" width="9" style="80"/>
    <col min="239" max="239" width="11.875" style="80" customWidth="1"/>
    <col min="240" max="240" width="16" style="80" customWidth="1"/>
    <col min="241" max="241" width="12.625" style="80" customWidth="1"/>
    <col min="242" max="242" width="7" style="80" customWidth="1"/>
    <col min="243" max="244" width="6.75" style="80" customWidth="1"/>
    <col min="245" max="245" width="5.875" style="80" customWidth="1"/>
    <col min="246" max="246" width="8.25" style="80" customWidth="1"/>
    <col min="247" max="247" width="7.375" style="80" customWidth="1"/>
    <col min="248" max="248" width="9.25" style="80" customWidth="1"/>
    <col min="249" max="249" width="9.75" style="80" customWidth="1"/>
    <col min="250" max="250" width="11.375" style="80" customWidth="1"/>
    <col min="251" max="251" width="10.75" style="80" customWidth="1"/>
    <col min="252" max="252" width="6.75" style="80" customWidth="1"/>
    <col min="253" max="253" width="8.375" style="80" customWidth="1"/>
    <col min="254" max="254" width="9.375" style="80" customWidth="1"/>
    <col min="255" max="255" width="7.25" style="80" customWidth="1"/>
    <col min="256" max="256" width="9.25" style="80" customWidth="1"/>
    <col min="257" max="257" width="10" style="80" customWidth="1"/>
    <col min="258" max="258" width="9.75" style="80" customWidth="1"/>
    <col min="259" max="259" width="10.25" style="80" customWidth="1"/>
    <col min="260" max="260" width="8.125" style="80" customWidth="1"/>
    <col min="261" max="261" width="9.125" style="80" bestFit="1" customWidth="1"/>
    <col min="262" max="262" width="12.375" style="80" customWidth="1"/>
    <col min="263" max="263" width="14.125" style="80" customWidth="1"/>
    <col min="264" max="264" width="10.25" style="80" customWidth="1"/>
    <col min="265" max="265" width="11.375" style="80" bestFit="1" customWidth="1"/>
    <col min="266" max="266" width="12" style="80" customWidth="1"/>
    <col min="267" max="267" width="12.875" style="80" customWidth="1"/>
    <col min="268" max="268" width="15.625" style="80" customWidth="1"/>
    <col min="269" max="269" width="11.75" style="80" customWidth="1"/>
    <col min="270" max="270" width="13.75" style="80" customWidth="1"/>
    <col min="271" max="271" width="12.25" style="80" customWidth="1"/>
    <col min="272" max="272" width="13.125" style="80" customWidth="1"/>
    <col min="273" max="273" width="14.25" style="80" customWidth="1"/>
    <col min="274" max="274" width="14.75" style="80" customWidth="1"/>
    <col min="275" max="275" width="10.75" style="80" customWidth="1"/>
    <col min="276" max="276" width="10.25" style="80" customWidth="1"/>
    <col min="277" max="277" width="14.25" style="80" customWidth="1"/>
    <col min="278" max="494" width="9" style="80"/>
    <col min="495" max="495" width="11.875" style="80" customWidth="1"/>
    <col min="496" max="496" width="16" style="80" customWidth="1"/>
    <col min="497" max="497" width="12.625" style="80" customWidth="1"/>
    <col min="498" max="498" width="7" style="80" customWidth="1"/>
    <col min="499" max="500" width="6.75" style="80" customWidth="1"/>
    <col min="501" max="501" width="5.875" style="80" customWidth="1"/>
    <col min="502" max="502" width="8.25" style="80" customWidth="1"/>
    <col min="503" max="503" width="7.375" style="80" customWidth="1"/>
    <col min="504" max="504" width="9.25" style="80" customWidth="1"/>
    <col min="505" max="505" width="9.75" style="80" customWidth="1"/>
    <col min="506" max="506" width="11.375" style="80" customWidth="1"/>
    <col min="507" max="507" width="10.75" style="80" customWidth="1"/>
    <col min="508" max="508" width="6.75" style="80" customWidth="1"/>
    <col min="509" max="509" width="8.375" style="80" customWidth="1"/>
    <col min="510" max="510" width="9.375" style="80" customWidth="1"/>
    <col min="511" max="511" width="7.25" style="80" customWidth="1"/>
    <col min="512" max="512" width="9.25" style="80" customWidth="1"/>
    <col min="513" max="513" width="10" style="80" customWidth="1"/>
    <col min="514" max="514" width="9.75" style="80" customWidth="1"/>
    <col min="515" max="515" width="10.25" style="80" customWidth="1"/>
    <col min="516" max="516" width="8.125" style="80" customWidth="1"/>
    <col min="517" max="517" width="9.125" style="80" bestFit="1" customWidth="1"/>
    <col min="518" max="518" width="12.375" style="80" customWidth="1"/>
    <col min="519" max="519" width="14.125" style="80" customWidth="1"/>
    <col min="520" max="520" width="10.25" style="80" customWidth="1"/>
    <col min="521" max="521" width="11.375" style="80" bestFit="1" customWidth="1"/>
    <col min="522" max="522" width="12" style="80" customWidth="1"/>
    <col min="523" max="523" width="12.875" style="80" customWidth="1"/>
    <col min="524" max="524" width="15.625" style="80" customWidth="1"/>
    <col min="525" max="525" width="11.75" style="80" customWidth="1"/>
    <col min="526" max="526" width="13.75" style="80" customWidth="1"/>
    <col min="527" max="527" width="12.25" style="80" customWidth="1"/>
    <col min="528" max="528" width="13.125" style="80" customWidth="1"/>
    <col min="529" max="529" width="14.25" style="80" customWidth="1"/>
    <col min="530" max="530" width="14.75" style="80" customWidth="1"/>
    <col min="531" max="531" width="10.75" style="80" customWidth="1"/>
    <col min="532" max="532" width="10.25" style="80" customWidth="1"/>
    <col min="533" max="533" width="14.25" style="80" customWidth="1"/>
    <col min="534" max="750" width="9" style="80"/>
    <col min="751" max="751" width="11.875" style="80" customWidth="1"/>
    <col min="752" max="752" width="16" style="80" customWidth="1"/>
    <col min="753" max="753" width="12.625" style="80" customWidth="1"/>
    <col min="754" max="754" width="7" style="80" customWidth="1"/>
    <col min="755" max="756" width="6.75" style="80" customWidth="1"/>
    <col min="757" max="757" width="5.875" style="80" customWidth="1"/>
    <col min="758" max="758" width="8.25" style="80" customWidth="1"/>
    <col min="759" max="759" width="7.375" style="80" customWidth="1"/>
    <col min="760" max="760" width="9.25" style="80" customWidth="1"/>
    <col min="761" max="761" width="9.75" style="80" customWidth="1"/>
    <col min="762" max="762" width="11.375" style="80" customWidth="1"/>
    <col min="763" max="763" width="10.75" style="80" customWidth="1"/>
    <col min="764" max="764" width="6.75" style="80" customWidth="1"/>
    <col min="765" max="765" width="8.375" style="80" customWidth="1"/>
    <col min="766" max="766" width="9.375" style="80" customWidth="1"/>
    <col min="767" max="767" width="7.25" style="80" customWidth="1"/>
    <col min="768" max="768" width="9.25" style="80" customWidth="1"/>
    <col min="769" max="769" width="10" style="80" customWidth="1"/>
    <col min="770" max="770" width="9.75" style="80" customWidth="1"/>
    <col min="771" max="771" width="10.25" style="80" customWidth="1"/>
    <col min="772" max="772" width="8.125" style="80" customWidth="1"/>
    <col min="773" max="773" width="9.125" style="80" bestFit="1" customWidth="1"/>
    <col min="774" max="774" width="12.375" style="80" customWidth="1"/>
    <col min="775" max="775" width="14.125" style="80" customWidth="1"/>
    <col min="776" max="776" width="10.25" style="80" customWidth="1"/>
    <col min="777" max="777" width="11.375" style="80" bestFit="1" customWidth="1"/>
    <col min="778" max="778" width="12" style="80" customWidth="1"/>
    <col min="779" max="779" width="12.875" style="80" customWidth="1"/>
    <col min="780" max="780" width="15.625" style="80" customWidth="1"/>
    <col min="781" max="781" width="11.75" style="80" customWidth="1"/>
    <col min="782" max="782" width="13.75" style="80" customWidth="1"/>
    <col min="783" max="783" width="12.25" style="80" customWidth="1"/>
    <col min="784" max="784" width="13.125" style="80" customWidth="1"/>
    <col min="785" max="785" width="14.25" style="80" customWidth="1"/>
    <col min="786" max="786" width="14.75" style="80" customWidth="1"/>
    <col min="787" max="787" width="10.75" style="80" customWidth="1"/>
    <col min="788" max="788" width="10.25" style="80" customWidth="1"/>
    <col min="789" max="789" width="14.25" style="80" customWidth="1"/>
    <col min="790" max="1006" width="9" style="80"/>
    <col min="1007" max="1007" width="11.875" style="80" customWidth="1"/>
    <col min="1008" max="1008" width="16" style="80" customWidth="1"/>
    <col min="1009" max="1009" width="12.625" style="80" customWidth="1"/>
    <col min="1010" max="1010" width="7" style="80" customWidth="1"/>
    <col min="1011" max="1012" width="6.75" style="80" customWidth="1"/>
    <col min="1013" max="1013" width="5.875" style="80" customWidth="1"/>
    <col min="1014" max="1014" width="8.25" style="80" customWidth="1"/>
    <col min="1015" max="1015" width="7.375" style="80" customWidth="1"/>
    <col min="1016" max="1016" width="9.25" style="80" customWidth="1"/>
    <col min="1017" max="1017" width="9.75" style="80" customWidth="1"/>
    <col min="1018" max="1018" width="11.375" style="80" customWidth="1"/>
    <col min="1019" max="1019" width="10.75" style="80" customWidth="1"/>
    <col min="1020" max="1020" width="6.75" style="80" customWidth="1"/>
    <col min="1021" max="1021" width="8.375" style="80" customWidth="1"/>
    <col min="1022" max="1022" width="9.375" style="80" customWidth="1"/>
    <col min="1023" max="1023" width="7.25" style="80" customWidth="1"/>
    <col min="1024" max="1024" width="9.25" style="80" customWidth="1"/>
    <col min="1025" max="1025" width="10" style="80" customWidth="1"/>
    <col min="1026" max="1026" width="9.75" style="80" customWidth="1"/>
    <col min="1027" max="1027" width="10.25" style="80" customWidth="1"/>
    <col min="1028" max="1028" width="8.125" style="80" customWidth="1"/>
    <col min="1029" max="1029" width="9.125" style="80" bestFit="1" customWidth="1"/>
    <col min="1030" max="1030" width="12.375" style="80" customWidth="1"/>
    <col min="1031" max="1031" width="14.125" style="80" customWidth="1"/>
    <col min="1032" max="1032" width="10.25" style="80" customWidth="1"/>
    <col min="1033" max="1033" width="11.375" style="80" bestFit="1" customWidth="1"/>
    <col min="1034" max="1034" width="12" style="80" customWidth="1"/>
    <col min="1035" max="1035" width="12.875" style="80" customWidth="1"/>
    <col min="1036" max="1036" width="15.625" style="80" customWidth="1"/>
    <col min="1037" max="1037" width="11.75" style="80" customWidth="1"/>
    <col min="1038" max="1038" width="13.75" style="80" customWidth="1"/>
    <col min="1039" max="1039" width="12.25" style="80" customWidth="1"/>
    <col min="1040" max="1040" width="13.125" style="80" customWidth="1"/>
    <col min="1041" max="1041" width="14.25" style="80" customWidth="1"/>
    <col min="1042" max="1042" width="14.75" style="80" customWidth="1"/>
    <col min="1043" max="1043" width="10.75" style="80" customWidth="1"/>
    <col min="1044" max="1044" width="10.25" style="80" customWidth="1"/>
    <col min="1045" max="1045" width="14.25" style="80" customWidth="1"/>
    <col min="1046" max="1262" width="9" style="80"/>
    <col min="1263" max="1263" width="11.875" style="80" customWidth="1"/>
    <col min="1264" max="1264" width="16" style="80" customWidth="1"/>
    <col min="1265" max="1265" width="12.625" style="80" customWidth="1"/>
    <col min="1266" max="1266" width="7" style="80" customWidth="1"/>
    <col min="1267" max="1268" width="6.75" style="80" customWidth="1"/>
    <col min="1269" max="1269" width="5.875" style="80" customWidth="1"/>
    <col min="1270" max="1270" width="8.25" style="80" customWidth="1"/>
    <col min="1271" max="1271" width="7.375" style="80" customWidth="1"/>
    <col min="1272" max="1272" width="9.25" style="80" customWidth="1"/>
    <col min="1273" max="1273" width="9.75" style="80" customWidth="1"/>
    <col min="1274" max="1274" width="11.375" style="80" customWidth="1"/>
    <col min="1275" max="1275" width="10.75" style="80" customWidth="1"/>
    <col min="1276" max="1276" width="6.75" style="80" customWidth="1"/>
    <col min="1277" max="1277" width="8.375" style="80" customWidth="1"/>
    <col min="1278" max="1278" width="9.375" style="80" customWidth="1"/>
    <col min="1279" max="1279" width="7.25" style="80" customWidth="1"/>
    <col min="1280" max="1280" width="9.25" style="80" customWidth="1"/>
    <col min="1281" max="1281" width="10" style="80" customWidth="1"/>
    <col min="1282" max="1282" width="9.75" style="80" customWidth="1"/>
    <col min="1283" max="1283" width="10.25" style="80" customWidth="1"/>
    <col min="1284" max="1284" width="8.125" style="80" customWidth="1"/>
    <col min="1285" max="1285" width="9.125" style="80" bestFit="1" customWidth="1"/>
    <col min="1286" max="1286" width="12.375" style="80" customWidth="1"/>
    <col min="1287" max="1287" width="14.125" style="80" customWidth="1"/>
    <col min="1288" max="1288" width="10.25" style="80" customWidth="1"/>
    <col min="1289" max="1289" width="11.375" style="80" bestFit="1" customWidth="1"/>
    <col min="1290" max="1290" width="12" style="80" customWidth="1"/>
    <col min="1291" max="1291" width="12.875" style="80" customWidth="1"/>
    <col min="1292" max="1292" width="15.625" style="80" customWidth="1"/>
    <col min="1293" max="1293" width="11.75" style="80" customWidth="1"/>
    <col min="1294" max="1294" width="13.75" style="80" customWidth="1"/>
    <col min="1295" max="1295" width="12.25" style="80" customWidth="1"/>
    <col min="1296" max="1296" width="13.125" style="80" customWidth="1"/>
    <col min="1297" max="1297" width="14.25" style="80" customWidth="1"/>
    <col min="1298" max="1298" width="14.75" style="80" customWidth="1"/>
    <col min="1299" max="1299" width="10.75" style="80" customWidth="1"/>
    <col min="1300" max="1300" width="10.25" style="80" customWidth="1"/>
    <col min="1301" max="1301" width="14.25" style="80" customWidth="1"/>
    <col min="1302" max="1518" width="9" style="80"/>
    <col min="1519" max="1519" width="11.875" style="80" customWidth="1"/>
    <col min="1520" max="1520" width="16" style="80" customWidth="1"/>
    <col min="1521" max="1521" width="12.625" style="80" customWidth="1"/>
    <col min="1522" max="1522" width="7" style="80" customWidth="1"/>
    <col min="1523" max="1524" width="6.75" style="80" customWidth="1"/>
    <col min="1525" max="1525" width="5.875" style="80" customWidth="1"/>
    <col min="1526" max="1526" width="8.25" style="80" customWidth="1"/>
    <col min="1527" max="1527" width="7.375" style="80" customWidth="1"/>
    <col min="1528" max="1528" width="9.25" style="80" customWidth="1"/>
    <col min="1529" max="1529" width="9.75" style="80" customWidth="1"/>
    <col min="1530" max="1530" width="11.375" style="80" customWidth="1"/>
    <col min="1531" max="1531" width="10.75" style="80" customWidth="1"/>
    <col min="1532" max="1532" width="6.75" style="80" customWidth="1"/>
    <col min="1533" max="1533" width="8.375" style="80" customWidth="1"/>
    <col min="1534" max="1534" width="9.375" style="80" customWidth="1"/>
    <col min="1535" max="1535" width="7.25" style="80" customWidth="1"/>
    <col min="1536" max="1536" width="9.25" style="80" customWidth="1"/>
    <col min="1537" max="1537" width="10" style="80" customWidth="1"/>
    <col min="1538" max="1538" width="9.75" style="80" customWidth="1"/>
    <col min="1539" max="1539" width="10.25" style="80" customWidth="1"/>
    <col min="1540" max="1540" width="8.125" style="80" customWidth="1"/>
    <col min="1541" max="1541" width="9.125" style="80" bestFit="1" customWidth="1"/>
    <col min="1542" max="1542" width="12.375" style="80" customWidth="1"/>
    <col min="1543" max="1543" width="14.125" style="80" customWidth="1"/>
    <col min="1544" max="1544" width="10.25" style="80" customWidth="1"/>
    <col min="1545" max="1545" width="11.375" style="80" bestFit="1" customWidth="1"/>
    <col min="1546" max="1546" width="12" style="80" customWidth="1"/>
    <col min="1547" max="1547" width="12.875" style="80" customWidth="1"/>
    <col min="1548" max="1548" width="15.625" style="80" customWidth="1"/>
    <col min="1549" max="1549" width="11.75" style="80" customWidth="1"/>
    <col min="1550" max="1550" width="13.75" style="80" customWidth="1"/>
    <col min="1551" max="1551" width="12.25" style="80" customWidth="1"/>
    <col min="1552" max="1552" width="13.125" style="80" customWidth="1"/>
    <col min="1553" max="1553" width="14.25" style="80" customWidth="1"/>
    <col min="1554" max="1554" width="14.75" style="80" customWidth="1"/>
    <col min="1555" max="1555" width="10.75" style="80" customWidth="1"/>
    <col min="1556" max="1556" width="10.25" style="80" customWidth="1"/>
    <col min="1557" max="1557" width="14.25" style="80" customWidth="1"/>
    <col min="1558" max="1774" width="9" style="80"/>
    <col min="1775" max="1775" width="11.875" style="80" customWidth="1"/>
    <col min="1776" max="1776" width="16" style="80" customWidth="1"/>
    <col min="1777" max="1777" width="12.625" style="80" customWidth="1"/>
    <col min="1778" max="1778" width="7" style="80" customWidth="1"/>
    <col min="1779" max="1780" width="6.75" style="80" customWidth="1"/>
    <col min="1781" max="1781" width="5.875" style="80" customWidth="1"/>
    <col min="1782" max="1782" width="8.25" style="80" customWidth="1"/>
    <col min="1783" max="1783" width="7.375" style="80" customWidth="1"/>
    <col min="1784" max="1784" width="9.25" style="80" customWidth="1"/>
    <col min="1785" max="1785" width="9.75" style="80" customWidth="1"/>
    <col min="1786" max="1786" width="11.375" style="80" customWidth="1"/>
    <col min="1787" max="1787" width="10.75" style="80" customWidth="1"/>
    <col min="1788" max="1788" width="6.75" style="80" customWidth="1"/>
    <col min="1789" max="1789" width="8.375" style="80" customWidth="1"/>
    <col min="1790" max="1790" width="9.375" style="80" customWidth="1"/>
    <col min="1791" max="1791" width="7.25" style="80" customWidth="1"/>
    <col min="1792" max="1792" width="9.25" style="80" customWidth="1"/>
    <col min="1793" max="1793" width="10" style="80" customWidth="1"/>
    <col min="1794" max="1794" width="9.75" style="80" customWidth="1"/>
    <col min="1795" max="1795" width="10.25" style="80" customWidth="1"/>
    <col min="1796" max="1796" width="8.125" style="80" customWidth="1"/>
    <col min="1797" max="1797" width="9.125" style="80" bestFit="1" customWidth="1"/>
    <col min="1798" max="1798" width="12.375" style="80" customWidth="1"/>
    <col min="1799" max="1799" width="14.125" style="80" customWidth="1"/>
    <col min="1800" max="1800" width="10.25" style="80" customWidth="1"/>
    <col min="1801" max="1801" width="11.375" style="80" bestFit="1" customWidth="1"/>
    <col min="1802" max="1802" width="12" style="80" customWidth="1"/>
    <col min="1803" max="1803" width="12.875" style="80" customWidth="1"/>
    <col min="1804" max="1804" width="15.625" style="80" customWidth="1"/>
    <col min="1805" max="1805" width="11.75" style="80" customWidth="1"/>
    <col min="1806" max="1806" width="13.75" style="80" customWidth="1"/>
    <col min="1807" max="1807" width="12.25" style="80" customWidth="1"/>
    <col min="1808" max="1808" width="13.125" style="80" customWidth="1"/>
    <col min="1809" max="1809" width="14.25" style="80" customWidth="1"/>
    <col min="1810" max="1810" width="14.75" style="80" customWidth="1"/>
    <col min="1811" max="1811" width="10.75" style="80" customWidth="1"/>
    <col min="1812" max="1812" width="10.25" style="80" customWidth="1"/>
    <col min="1813" max="1813" width="14.25" style="80" customWidth="1"/>
    <col min="1814" max="2030" width="9" style="80"/>
    <col min="2031" max="2031" width="11.875" style="80" customWidth="1"/>
    <col min="2032" max="2032" width="16" style="80" customWidth="1"/>
    <col min="2033" max="2033" width="12.625" style="80" customWidth="1"/>
    <col min="2034" max="2034" width="7" style="80" customWidth="1"/>
    <col min="2035" max="2036" width="6.75" style="80" customWidth="1"/>
    <col min="2037" max="2037" width="5.875" style="80" customWidth="1"/>
    <col min="2038" max="2038" width="8.25" style="80" customWidth="1"/>
    <col min="2039" max="2039" width="7.375" style="80" customWidth="1"/>
    <col min="2040" max="2040" width="9.25" style="80" customWidth="1"/>
    <col min="2041" max="2041" width="9.75" style="80" customWidth="1"/>
    <col min="2042" max="2042" width="11.375" style="80" customWidth="1"/>
    <col min="2043" max="2043" width="10.75" style="80" customWidth="1"/>
    <col min="2044" max="2044" width="6.75" style="80" customWidth="1"/>
    <col min="2045" max="2045" width="8.375" style="80" customWidth="1"/>
    <col min="2046" max="2046" width="9.375" style="80" customWidth="1"/>
    <col min="2047" max="2047" width="7.25" style="80" customWidth="1"/>
    <col min="2048" max="2048" width="9.25" style="80" customWidth="1"/>
    <col min="2049" max="2049" width="10" style="80" customWidth="1"/>
    <col min="2050" max="2050" width="9.75" style="80" customWidth="1"/>
    <col min="2051" max="2051" width="10.25" style="80" customWidth="1"/>
    <col min="2052" max="2052" width="8.125" style="80" customWidth="1"/>
    <col min="2053" max="2053" width="9.125" style="80" bestFit="1" customWidth="1"/>
    <col min="2054" max="2054" width="12.375" style="80" customWidth="1"/>
    <col min="2055" max="2055" width="14.125" style="80" customWidth="1"/>
    <col min="2056" max="2056" width="10.25" style="80" customWidth="1"/>
    <col min="2057" max="2057" width="11.375" style="80" bestFit="1" customWidth="1"/>
    <col min="2058" max="2058" width="12" style="80" customWidth="1"/>
    <col min="2059" max="2059" width="12.875" style="80" customWidth="1"/>
    <col min="2060" max="2060" width="15.625" style="80" customWidth="1"/>
    <col min="2061" max="2061" width="11.75" style="80" customWidth="1"/>
    <col min="2062" max="2062" width="13.75" style="80" customWidth="1"/>
    <col min="2063" max="2063" width="12.25" style="80" customWidth="1"/>
    <col min="2064" max="2064" width="13.125" style="80" customWidth="1"/>
    <col min="2065" max="2065" width="14.25" style="80" customWidth="1"/>
    <col min="2066" max="2066" width="14.75" style="80" customWidth="1"/>
    <col min="2067" max="2067" width="10.75" style="80" customWidth="1"/>
    <col min="2068" max="2068" width="10.25" style="80" customWidth="1"/>
    <col min="2069" max="2069" width="14.25" style="80" customWidth="1"/>
    <col min="2070" max="2286" width="9" style="80"/>
    <col min="2287" max="2287" width="11.875" style="80" customWidth="1"/>
    <col min="2288" max="2288" width="16" style="80" customWidth="1"/>
    <col min="2289" max="2289" width="12.625" style="80" customWidth="1"/>
    <col min="2290" max="2290" width="7" style="80" customWidth="1"/>
    <col min="2291" max="2292" width="6.75" style="80" customWidth="1"/>
    <col min="2293" max="2293" width="5.875" style="80" customWidth="1"/>
    <col min="2294" max="2294" width="8.25" style="80" customWidth="1"/>
    <col min="2295" max="2295" width="7.375" style="80" customWidth="1"/>
    <col min="2296" max="2296" width="9.25" style="80" customWidth="1"/>
    <col min="2297" max="2297" width="9.75" style="80" customWidth="1"/>
    <col min="2298" max="2298" width="11.375" style="80" customWidth="1"/>
    <col min="2299" max="2299" width="10.75" style="80" customWidth="1"/>
    <col min="2300" max="2300" width="6.75" style="80" customWidth="1"/>
    <col min="2301" max="2301" width="8.375" style="80" customWidth="1"/>
    <col min="2302" max="2302" width="9.375" style="80" customWidth="1"/>
    <col min="2303" max="2303" width="7.25" style="80" customWidth="1"/>
    <col min="2304" max="2304" width="9.25" style="80" customWidth="1"/>
    <col min="2305" max="2305" width="10" style="80" customWidth="1"/>
    <col min="2306" max="2306" width="9.75" style="80" customWidth="1"/>
    <col min="2307" max="2307" width="10.25" style="80" customWidth="1"/>
    <col min="2308" max="2308" width="8.125" style="80" customWidth="1"/>
    <col min="2309" max="2309" width="9.125" style="80" bestFit="1" customWidth="1"/>
    <col min="2310" max="2310" width="12.375" style="80" customWidth="1"/>
    <col min="2311" max="2311" width="14.125" style="80" customWidth="1"/>
    <col min="2312" max="2312" width="10.25" style="80" customWidth="1"/>
    <col min="2313" max="2313" width="11.375" style="80" bestFit="1" customWidth="1"/>
    <col min="2314" max="2314" width="12" style="80" customWidth="1"/>
    <col min="2315" max="2315" width="12.875" style="80" customWidth="1"/>
    <col min="2316" max="2316" width="15.625" style="80" customWidth="1"/>
    <col min="2317" max="2317" width="11.75" style="80" customWidth="1"/>
    <col min="2318" max="2318" width="13.75" style="80" customWidth="1"/>
    <col min="2319" max="2319" width="12.25" style="80" customWidth="1"/>
    <col min="2320" max="2320" width="13.125" style="80" customWidth="1"/>
    <col min="2321" max="2321" width="14.25" style="80" customWidth="1"/>
    <col min="2322" max="2322" width="14.75" style="80" customWidth="1"/>
    <col min="2323" max="2323" width="10.75" style="80" customWidth="1"/>
    <col min="2324" max="2324" width="10.25" style="80" customWidth="1"/>
    <col min="2325" max="2325" width="14.25" style="80" customWidth="1"/>
    <col min="2326" max="2542" width="9" style="80"/>
    <col min="2543" max="2543" width="11.875" style="80" customWidth="1"/>
    <col min="2544" max="2544" width="16" style="80" customWidth="1"/>
    <col min="2545" max="2545" width="12.625" style="80" customWidth="1"/>
    <col min="2546" max="2546" width="7" style="80" customWidth="1"/>
    <col min="2547" max="2548" width="6.75" style="80" customWidth="1"/>
    <col min="2549" max="2549" width="5.875" style="80" customWidth="1"/>
    <col min="2550" max="2550" width="8.25" style="80" customWidth="1"/>
    <col min="2551" max="2551" width="7.375" style="80" customWidth="1"/>
    <col min="2552" max="2552" width="9.25" style="80" customWidth="1"/>
    <col min="2553" max="2553" width="9.75" style="80" customWidth="1"/>
    <col min="2554" max="2554" width="11.375" style="80" customWidth="1"/>
    <col min="2555" max="2555" width="10.75" style="80" customWidth="1"/>
    <col min="2556" max="2556" width="6.75" style="80" customWidth="1"/>
    <col min="2557" max="2557" width="8.375" style="80" customWidth="1"/>
    <col min="2558" max="2558" width="9.375" style="80" customWidth="1"/>
    <col min="2559" max="2559" width="7.25" style="80" customWidth="1"/>
    <col min="2560" max="2560" width="9.25" style="80" customWidth="1"/>
    <col min="2561" max="2561" width="10" style="80" customWidth="1"/>
    <col min="2562" max="2562" width="9.75" style="80" customWidth="1"/>
    <col min="2563" max="2563" width="10.25" style="80" customWidth="1"/>
    <col min="2564" max="2564" width="8.125" style="80" customWidth="1"/>
    <col min="2565" max="2565" width="9.125" style="80" bestFit="1" customWidth="1"/>
    <col min="2566" max="2566" width="12.375" style="80" customWidth="1"/>
    <col min="2567" max="2567" width="14.125" style="80" customWidth="1"/>
    <col min="2568" max="2568" width="10.25" style="80" customWidth="1"/>
    <col min="2569" max="2569" width="11.375" style="80" bestFit="1" customWidth="1"/>
    <col min="2570" max="2570" width="12" style="80" customWidth="1"/>
    <col min="2571" max="2571" width="12.875" style="80" customWidth="1"/>
    <col min="2572" max="2572" width="15.625" style="80" customWidth="1"/>
    <col min="2573" max="2573" width="11.75" style="80" customWidth="1"/>
    <col min="2574" max="2574" width="13.75" style="80" customWidth="1"/>
    <col min="2575" max="2575" width="12.25" style="80" customWidth="1"/>
    <col min="2576" max="2576" width="13.125" style="80" customWidth="1"/>
    <col min="2577" max="2577" width="14.25" style="80" customWidth="1"/>
    <col min="2578" max="2578" width="14.75" style="80" customWidth="1"/>
    <col min="2579" max="2579" width="10.75" style="80" customWidth="1"/>
    <col min="2580" max="2580" width="10.25" style="80" customWidth="1"/>
    <col min="2581" max="2581" width="14.25" style="80" customWidth="1"/>
    <col min="2582" max="2798" width="9" style="80"/>
    <col min="2799" max="2799" width="11.875" style="80" customWidth="1"/>
    <col min="2800" max="2800" width="16" style="80" customWidth="1"/>
    <col min="2801" max="2801" width="12.625" style="80" customWidth="1"/>
    <col min="2802" max="2802" width="7" style="80" customWidth="1"/>
    <col min="2803" max="2804" width="6.75" style="80" customWidth="1"/>
    <col min="2805" max="2805" width="5.875" style="80" customWidth="1"/>
    <col min="2806" max="2806" width="8.25" style="80" customWidth="1"/>
    <col min="2807" max="2807" width="7.375" style="80" customWidth="1"/>
    <col min="2808" max="2808" width="9.25" style="80" customWidth="1"/>
    <col min="2809" max="2809" width="9.75" style="80" customWidth="1"/>
    <col min="2810" max="2810" width="11.375" style="80" customWidth="1"/>
    <col min="2811" max="2811" width="10.75" style="80" customWidth="1"/>
    <col min="2812" max="2812" width="6.75" style="80" customWidth="1"/>
    <col min="2813" max="2813" width="8.375" style="80" customWidth="1"/>
    <col min="2814" max="2814" width="9.375" style="80" customWidth="1"/>
    <col min="2815" max="2815" width="7.25" style="80" customWidth="1"/>
    <col min="2816" max="2816" width="9.25" style="80" customWidth="1"/>
    <col min="2817" max="2817" width="10" style="80" customWidth="1"/>
    <col min="2818" max="2818" width="9.75" style="80" customWidth="1"/>
    <col min="2819" max="2819" width="10.25" style="80" customWidth="1"/>
    <col min="2820" max="2820" width="8.125" style="80" customWidth="1"/>
    <col min="2821" max="2821" width="9.125" style="80" bestFit="1" customWidth="1"/>
    <col min="2822" max="2822" width="12.375" style="80" customWidth="1"/>
    <col min="2823" max="2823" width="14.125" style="80" customWidth="1"/>
    <col min="2824" max="2824" width="10.25" style="80" customWidth="1"/>
    <col min="2825" max="2825" width="11.375" style="80" bestFit="1" customWidth="1"/>
    <col min="2826" max="2826" width="12" style="80" customWidth="1"/>
    <col min="2827" max="2827" width="12.875" style="80" customWidth="1"/>
    <col min="2828" max="2828" width="15.625" style="80" customWidth="1"/>
    <col min="2829" max="2829" width="11.75" style="80" customWidth="1"/>
    <col min="2830" max="2830" width="13.75" style="80" customWidth="1"/>
    <col min="2831" max="2831" width="12.25" style="80" customWidth="1"/>
    <col min="2832" max="2832" width="13.125" style="80" customWidth="1"/>
    <col min="2833" max="2833" width="14.25" style="80" customWidth="1"/>
    <col min="2834" max="2834" width="14.75" style="80" customWidth="1"/>
    <col min="2835" max="2835" width="10.75" style="80" customWidth="1"/>
    <col min="2836" max="2836" width="10.25" style="80" customWidth="1"/>
    <col min="2837" max="2837" width="14.25" style="80" customWidth="1"/>
    <col min="2838" max="3054" width="9" style="80"/>
    <col min="3055" max="3055" width="11.875" style="80" customWidth="1"/>
    <col min="3056" max="3056" width="16" style="80" customWidth="1"/>
    <col min="3057" max="3057" width="12.625" style="80" customWidth="1"/>
    <col min="3058" max="3058" width="7" style="80" customWidth="1"/>
    <col min="3059" max="3060" width="6.75" style="80" customWidth="1"/>
    <col min="3061" max="3061" width="5.875" style="80" customWidth="1"/>
    <col min="3062" max="3062" width="8.25" style="80" customWidth="1"/>
    <col min="3063" max="3063" width="7.375" style="80" customWidth="1"/>
    <col min="3064" max="3064" width="9.25" style="80" customWidth="1"/>
    <col min="3065" max="3065" width="9.75" style="80" customWidth="1"/>
    <col min="3066" max="3066" width="11.375" style="80" customWidth="1"/>
    <col min="3067" max="3067" width="10.75" style="80" customWidth="1"/>
    <col min="3068" max="3068" width="6.75" style="80" customWidth="1"/>
    <col min="3069" max="3069" width="8.375" style="80" customWidth="1"/>
    <col min="3070" max="3070" width="9.375" style="80" customWidth="1"/>
    <col min="3071" max="3071" width="7.25" style="80" customWidth="1"/>
    <col min="3072" max="3072" width="9.25" style="80" customWidth="1"/>
    <col min="3073" max="3073" width="10" style="80" customWidth="1"/>
    <col min="3074" max="3074" width="9.75" style="80" customWidth="1"/>
    <col min="3075" max="3075" width="10.25" style="80" customWidth="1"/>
    <col min="3076" max="3076" width="8.125" style="80" customWidth="1"/>
    <col min="3077" max="3077" width="9.125" style="80" bestFit="1" customWidth="1"/>
    <col min="3078" max="3078" width="12.375" style="80" customWidth="1"/>
    <col min="3079" max="3079" width="14.125" style="80" customWidth="1"/>
    <col min="3080" max="3080" width="10.25" style="80" customWidth="1"/>
    <col min="3081" max="3081" width="11.375" style="80" bestFit="1" customWidth="1"/>
    <col min="3082" max="3082" width="12" style="80" customWidth="1"/>
    <col min="3083" max="3083" width="12.875" style="80" customWidth="1"/>
    <col min="3084" max="3084" width="15.625" style="80" customWidth="1"/>
    <col min="3085" max="3085" width="11.75" style="80" customWidth="1"/>
    <col min="3086" max="3086" width="13.75" style="80" customWidth="1"/>
    <col min="3087" max="3087" width="12.25" style="80" customWidth="1"/>
    <col min="3088" max="3088" width="13.125" style="80" customWidth="1"/>
    <col min="3089" max="3089" width="14.25" style="80" customWidth="1"/>
    <col min="3090" max="3090" width="14.75" style="80" customWidth="1"/>
    <col min="3091" max="3091" width="10.75" style="80" customWidth="1"/>
    <col min="3092" max="3092" width="10.25" style="80" customWidth="1"/>
    <col min="3093" max="3093" width="14.25" style="80" customWidth="1"/>
    <col min="3094" max="3310" width="9" style="80"/>
    <col min="3311" max="3311" width="11.875" style="80" customWidth="1"/>
    <col min="3312" max="3312" width="16" style="80" customWidth="1"/>
    <col min="3313" max="3313" width="12.625" style="80" customWidth="1"/>
    <col min="3314" max="3314" width="7" style="80" customWidth="1"/>
    <col min="3315" max="3316" width="6.75" style="80" customWidth="1"/>
    <col min="3317" max="3317" width="5.875" style="80" customWidth="1"/>
    <col min="3318" max="3318" width="8.25" style="80" customWidth="1"/>
    <col min="3319" max="3319" width="7.375" style="80" customWidth="1"/>
    <col min="3320" max="3320" width="9.25" style="80" customWidth="1"/>
    <col min="3321" max="3321" width="9.75" style="80" customWidth="1"/>
    <col min="3322" max="3322" width="11.375" style="80" customWidth="1"/>
    <col min="3323" max="3323" width="10.75" style="80" customWidth="1"/>
    <col min="3324" max="3324" width="6.75" style="80" customWidth="1"/>
    <col min="3325" max="3325" width="8.375" style="80" customWidth="1"/>
    <col min="3326" max="3326" width="9.375" style="80" customWidth="1"/>
    <col min="3327" max="3327" width="7.25" style="80" customWidth="1"/>
    <col min="3328" max="3328" width="9.25" style="80" customWidth="1"/>
    <col min="3329" max="3329" width="10" style="80" customWidth="1"/>
    <col min="3330" max="3330" width="9.75" style="80" customWidth="1"/>
    <col min="3331" max="3331" width="10.25" style="80" customWidth="1"/>
    <col min="3332" max="3332" width="8.125" style="80" customWidth="1"/>
    <col min="3333" max="3333" width="9.125" style="80" bestFit="1" customWidth="1"/>
    <col min="3334" max="3334" width="12.375" style="80" customWidth="1"/>
    <col min="3335" max="3335" width="14.125" style="80" customWidth="1"/>
    <col min="3336" max="3336" width="10.25" style="80" customWidth="1"/>
    <col min="3337" max="3337" width="11.375" style="80" bestFit="1" customWidth="1"/>
    <col min="3338" max="3338" width="12" style="80" customWidth="1"/>
    <col min="3339" max="3339" width="12.875" style="80" customWidth="1"/>
    <col min="3340" max="3340" width="15.625" style="80" customWidth="1"/>
    <col min="3341" max="3341" width="11.75" style="80" customWidth="1"/>
    <col min="3342" max="3342" width="13.75" style="80" customWidth="1"/>
    <col min="3343" max="3343" width="12.25" style="80" customWidth="1"/>
    <col min="3344" max="3344" width="13.125" style="80" customWidth="1"/>
    <col min="3345" max="3345" width="14.25" style="80" customWidth="1"/>
    <col min="3346" max="3346" width="14.75" style="80" customWidth="1"/>
    <col min="3347" max="3347" width="10.75" style="80" customWidth="1"/>
    <col min="3348" max="3348" width="10.25" style="80" customWidth="1"/>
    <col min="3349" max="3349" width="14.25" style="80" customWidth="1"/>
    <col min="3350" max="3566" width="9" style="80"/>
    <col min="3567" max="3567" width="11.875" style="80" customWidth="1"/>
    <col min="3568" max="3568" width="16" style="80" customWidth="1"/>
    <col min="3569" max="3569" width="12.625" style="80" customWidth="1"/>
    <col min="3570" max="3570" width="7" style="80" customWidth="1"/>
    <col min="3571" max="3572" width="6.75" style="80" customWidth="1"/>
    <col min="3573" max="3573" width="5.875" style="80" customWidth="1"/>
    <col min="3574" max="3574" width="8.25" style="80" customWidth="1"/>
    <col min="3575" max="3575" width="7.375" style="80" customWidth="1"/>
    <col min="3576" max="3576" width="9.25" style="80" customWidth="1"/>
    <col min="3577" max="3577" width="9.75" style="80" customWidth="1"/>
    <col min="3578" max="3578" width="11.375" style="80" customWidth="1"/>
    <col min="3579" max="3579" width="10.75" style="80" customWidth="1"/>
    <col min="3580" max="3580" width="6.75" style="80" customWidth="1"/>
    <col min="3581" max="3581" width="8.375" style="80" customWidth="1"/>
    <col min="3582" max="3582" width="9.375" style="80" customWidth="1"/>
    <col min="3583" max="3583" width="7.25" style="80" customWidth="1"/>
    <col min="3584" max="3584" width="9.25" style="80" customWidth="1"/>
    <col min="3585" max="3585" width="10" style="80" customWidth="1"/>
    <col min="3586" max="3586" width="9.75" style="80" customWidth="1"/>
    <col min="3587" max="3587" width="10.25" style="80" customWidth="1"/>
    <col min="3588" max="3588" width="8.125" style="80" customWidth="1"/>
    <col min="3589" max="3589" width="9.125" style="80" bestFit="1" customWidth="1"/>
    <col min="3590" max="3590" width="12.375" style="80" customWidth="1"/>
    <col min="3591" max="3591" width="14.125" style="80" customWidth="1"/>
    <col min="3592" max="3592" width="10.25" style="80" customWidth="1"/>
    <col min="3593" max="3593" width="11.375" style="80" bestFit="1" customWidth="1"/>
    <col min="3594" max="3594" width="12" style="80" customWidth="1"/>
    <col min="3595" max="3595" width="12.875" style="80" customWidth="1"/>
    <col min="3596" max="3596" width="15.625" style="80" customWidth="1"/>
    <col min="3597" max="3597" width="11.75" style="80" customWidth="1"/>
    <col min="3598" max="3598" width="13.75" style="80" customWidth="1"/>
    <col min="3599" max="3599" width="12.25" style="80" customWidth="1"/>
    <col min="3600" max="3600" width="13.125" style="80" customWidth="1"/>
    <col min="3601" max="3601" width="14.25" style="80" customWidth="1"/>
    <col min="3602" max="3602" width="14.75" style="80" customWidth="1"/>
    <col min="3603" max="3603" width="10.75" style="80" customWidth="1"/>
    <col min="3604" max="3604" width="10.25" style="80" customWidth="1"/>
    <col min="3605" max="3605" width="14.25" style="80" customWidth="1"/>
    <col min="3606" max="3822" width="9" style="80"/>
    <col min="3823" max="3823" width="11.875" style="80" customWidth="1"/>
    <col min="3824" max="3824" width="16" style="80" customWidth="1"/>
    <col min="3825" max="3825" width="12.625" style="80" customWidth="1"/>
    <col min="3826" max="3826" width="7" style="80" customWidth="1"/>
    <col min="3827" max="3828" width="6.75" style="80" customWidth="1"/>
    <col min="3829" max="3829" width="5.875" style="80" customWidth="1"/>
    <col min="3830" max="3830" width="8.25" style="80" customWidth="1"/>
    <col min="3831" max="3831" width="7.375" style="80" customWidth="1"/>
    <col min="3832" max="3832" width="9.25" style="80" customWidth="1"/>
    <col min="3833" max="3833" width="9.75" style="80" customWidth="1"/>
    <col min="3834" max="3834" width="11.375" style="80" customWidth="1"/>
    <col min="3835" max="3835" width="10.75" style="80" customWidth="1"/>
    <col min="3836" max="3836" width="6.75" style="80" customWidth="1"/>
    <col min="3837" max="3837" width="8.375" style="80" customWidth="1"/>
    <col min="3838" max="3838" width="9.375" style="80" customWidth="1"/>
    <col min="3839" max="3839" width="7.25" style="80" customWidth="1"/>
    <col min="3840" max="3840" width="9.25" style="80" customWidth="1"/>
    <col min="3841" max="3841" width="10" style="80" customWidth="1"/>
    <col min="3842" max="3842" width="9.75" style="80" customWidth="1"/>
    <col min="3843" max="3843" width="10.25" style="80" customWidth="1"/>
    <col min="3844" max="3844" width="8.125" style="80" customWidth="1"/>
    <col min="3845" max="3845" width="9.125" style="80" bestFit="1" customWidth="1"/>
    <col min="3846" max="3846" width="12.375" style="80" customWidth="1"/>
    <col min="3847" max="3847" width="14.125" style="80" customWidth="1"/>
    <col min="3848" max="3848" width="10.25" style="80" customWidth="1"/>
    <col min="3849" max="3849" width="11.375" style="80" bestFit="1" customWidth="1"/>
    <col min="3850" max="3850" width="12" style="80" customWidth="1"/>
    <col min="3851" max="3851" width="12.875" style="80" customWidth="1"/>
    <col min="3852" max="3852" width="15.625" style="80" customWidth="1"/>
    <col min="3853" max="3853" width="11.75" style="80" customWidth="1"/>
    <col min="3854" max="3854" width="13.75" style="80" customWidth="1"/>
    <col min="3855" max="3855" width="12.25" style="80" customWidth="1"/>
    <col min="3856" max="3856" width="13.125" style="80" customWidth="1"/>
    <col min="3857" max="3857" width="14.25" style="80" customWidth="1"/>
    <col min="3858" max="3858" width="14.75" style="80" customWidth="1"/>
    <col min="3859" max="3859" width="10.75" style="80" customWidth="1"/>
    <col min="3860" max="3860" width="10.25" style="80" customWidth="1"/>
    <col min="3861" max="3861" width="14.25" style="80" customWidth="1"/>
    <col min="3862" max="4078" width="9" style="80"/>
    <col min="4079" max="4079" width="11.875" style="80" customWidth="1"/>
    <col min="4080" max="4080" width="16" style="80" customWidth="1"/>
    <col min="4081" max="4081" width="12.625" style="80" customWidth="1"/>
    <col min="4082" max="4082" width="7" style="80" customWidth="1"/>
    <col min="4083" max="4084" width="6.75" style="80" customWidth="1"/>
    <col min="4085" max="4085" width="5.875" style="80" customWidth="1"/>
    <col min="4086" max="4086" width="8.25" style="80" customWidth="1"/>
    <col min="4087" max="4087" width="7.375" style="80" customWidth="1"/>
    <col min="4088" max="4088" width="9.25" style="80" customWidth="1"/>
    <col min="4089" max="4089" width="9.75" style="80" customWidth="1"/>
    <col min="4090" max="4090" width="11.375" style="80" customWidth="1"/>
    <col min="4091" max="4091" width="10.75" style="80" customWidth="1"/>
    <col min="4092" max="4092" width="6.75" style="80" customWidth="1"/>
    <col min="4093" max="4093" width="8.375" style="80" customWidth="1"/>
    <col min="4094" max="4094" width="9.375" style="80" customWidth="1"/>
    <col min="4095" max="4095" width="7.25" style="80" customWidth="1"/>
    <col min="4096" max="4096" width="9.25" style="80" customWidth="1"/>
    <col min="4097" max="4097" width="10" style="80" customWidth="1"/>
    <col min="4098" max="4098" width="9.75" style="80" customWidth="1"/>
    <col min="4099" max="4099" width="10.25" style="80" customWidth="1"/>
    <col min="4100" max="4100" width="8.125" style="80" customWidth="1"/>
    <col min="4101" max="4101" width="9.125" style="80" bestFit="1" customWidth="1"/>
    <col min="4102" max="4102" width="12.375" style="80" customWidth="1"/>
    <col min="4103" max="4103" width="14.125" style="80" customWidth="1"/>
    <col min="4104" max="4104" width="10.25" style="80" customWidth="1"/>
    <col min="4105" max="4105" width="11.375" style="80" bestFit="1" customWidth="1"/>
    <col min="4106" max="4106" width="12" style="80" customWidth="1"/>
    <col min="4107" max="4107" width="12.875" style="80" customWidth="1"/>
    <col min="4108" max="4108" width="15.625" style="80" customWidth="1"/>
    <col min="4109" max="4109" width="11.75" style="80" customWidth="1"/>
    <col min="4110" max="4110" width="13.75" style="80" customWidth="1"/>
    <col min="4111" max="4111" width="12.25" style="80" customWidth="1"/>
    <col min="4112" max="4112" width="13.125" style="80" customWidth="1"/>
    <col min="4113" max="4113" width="14.25" style="80" customWidth="1"/>
    <col min="4114" max="4114" width="14.75" style="80" customWidth="1"/>
    <col min="4115" max="4115" width="10.75" style="80" customWidth="1"/>
    <col min="4116" max="4116" width="10.25" style="80" customWidth="1"/>
    <col min="4117" max="4117" width="14.25" style="80" customWidth="1"/>
    <col min="4118" max="4334" width="9" style="80"/>
    <col min="4335" max="4335" width="11.875" style="80" customWidth="1"/>
    <col min="4336" max="4336" width="16" style="80" customWidth="1"/>
    <col min="4337" max="4337" width="12.625" style="80" customWidth="1"/>
    <col min="4338" max="4338" width="7" style="80" customWidth="1"/>
    <col min="4339" max="4340" width="6.75" style="80" customWidth="1"/>
    <col min="4341" max="4341" width="5.875" style="80" customWidth="1"/>
    <col min="4342" max="4342" width="8.25" style="80" customWidth="1"/>
    <col min="4343" max="4343" width="7.375" style="80" customWidth="1"/>
    <col min="4344" max="4344" width="9.25" style="80" customWidth="1"/>
    <col min="4345" max="4345" width="9.75" style="80" customWidth="1"/>
    <col min="4346" max="4346" width="11.375" style="80" customWidth="1"/>
    <col min="4347" max="4347" width="10.75" style="80" customWidth="1"/>
    <col min="4348" max="4348" width="6.75" style="80" customWidth="1"/>
    <col min="4349" max="4349" width="8.375" style="80" customWidth="1"/>
    <col min="4350" max="4350" width="9.375" style="80" customWidth="1"/>
    <col min="4351" max="4351" width="7.25" style="80" customWidth="1"/>
    <col min="4352" max="4352" width="9.25" style="80" customWidth="1"/>
    <col min="4353" max="4353" width="10" style="80" customWidth="1"/>
    <col min="4354" max="4354" width="9.75" style="80" customWidth="1"/>
    <col min="4355" max="4355" width="10.25" style="80" customWidth="1"/>
    <col min="4356" max="4356" width="8.125" style="80" customWidth="1"/>
    <col min="4357" max="4357" width="9.125" style="80" bestFit="1" customWidth="1"/>
    <col min="4358" max="4358" width="12.375" style="80" customWidth="1"/>
    <col min="4359" max="4359" width="14.125" style="80" customWidth="1"/>
    <col min="4360" max="4360" width="10.25" style="80" customWidth="1"/>
    <col min="4361" max="4361" width="11.375" style="80" bestFit="1" customWidth="1"/>
    <col min="4362" max="4362" width="12" style="80" customWidth="1"/>
    <col min="4363" max="4363" width="12.875" style="80" customWidth="1"/>
    <col min="4364" max="4364" width="15.625" style="80" customWidth="1"/>
    <col min="4365" max="4365" width="11.75" style="80" customWidth="1"/>
    <col min="4366" max="4366" width="13.75" style="80" customWidth="1"/>
    <col min="4367" max="4367" width="12.25" style="80" customWidth="1"/>
    <col min="4368" max="4368" width="13.125" style="80" customWidth="1"/>
    <col min="4369" max="4369" width="14.25" style="80" customWidth="1"/>
    <col min="4370" max="4370" width="14.75" style="80" customWidth="1"/>
    <col min="4371" max="4371" width="10.75" style="80" customWidth="1"/>
    <col min="4372" max="4372" width="10.25" style="80" customWidth="1"/>
    <col min="4373" max="4373" width="14.25" style="80" customWidth="1"/>
    <col min="4374" max="4590" width="9" style="80"/>
    <col min="4591" max="4591" width="11.875" style="80" customWidth="1"/>
    <col min="4592" max="4592" width="16" style="80" customWidth="1"/>
    <col min="4593" max="4593" width="12.625" style="80" customWidth="1"/>
    <col min="4594" max="4594" width="7" style="80" customWidth="1"/>
    <col min="4595" max="4596" width="6.75" style="80" customWidth="1"/>
    <col min="4597" max="4597" width="5.875" style="80" customWidth="1"/>
    <col min="4598" max="4598" width="8.25" style="80" customWidth="1"/>
    <col min="4599" max="4599" width="7.375" style="80" customWidth="1"/>
    <col min="4600" max="4600" width="9.25" style="80" customWidth="1"/>
    <col min="4601" max="4601" width="9.75" style="80" customWidth="1"/>
    <col min="4602" max="4602" width="11.375" style="80" customWidth="1"/>
    <col min="4603" max="4603" width="10.75" style="80" customWidth="1"/>
    <col min="4604" max="4604" width="6.75" style="80" customWidth="1"/>
    <col min="4605" max="4605" width="8.375" style="80" customWidth="1"/>
    <col min="4606" max="4606" width="9.375" style="80" customWidth="1"/>
    <col min="4607" max="4607" width="7.25" style="80" customWidth="1"/>
    <col min="4608" max="4608" width="9.25" style="80" customWidth="1"/>
    <col min="4609" max="4609" width="10" style="80" customWidth="1"/>
    <col min="4610" max="4610" width="9.75" style="80" customWidth="1"/>
    <col min="4611" max="4611" width="10.25" style="80" customWidth="1"/>
    <col min="4612" max="4612" width="8.125" style="80" customWidth="1"/>
    <col min="4613" max="4613" width="9.125" style="80" bestFit="1" customWidth="1"/>
    <col min="4614" max="4614" width="12.375" style="80" customWidth="1"/>
    <col min="4615" max="4615" width="14.125" style="80" customWidth="1"/>
    <col min="4616" max="4616" width="10.25" style="80" customWidth="1"/>
    <col min="4617" max="4617" width="11.375" style="80" bestFit="1" customWidth="1"/>
    <col min="4618" max="4618" width="12" style="80" customWidth="1"/>
    <col min="4619" max="4619" width="12.875" style="80" customWidth="1"/>
    <col min="4620" max="4620" width="15.625" style="80" customWidth="1"/>
    <col min="4621" max="4621" width="11.75" style="80" customWidth="1"/>
    <col min="4622" max="4622" width="13.75" style="80" customWidth="1"/>
    <col min="4623" max="4623" width="12.25" style="80" customWidth="1"/>
    <col min="4624" max="4624" width="13.125" style="80" customWidth="1"/>
    <col min="4625" max="4625" width="14.25" style="80" customWidth="1"/>
    <col min="4626" max="4626" width="14.75" style="80" customWidth="1"/>
    <col min="4627" max="4627" width="10.75" style="80" customWidth="1"/>
    <col min="4628" max="4628" width="10.25" style="80" customWidth="1"/>
    <col min="4629" max="4629" width="14.25" style="80" customWidth="1"/>
    <col min="4630" max="4846" width="9" style="80"/>
    <col min="4847" max="4847" width="11.875" style="80" customWidth="1"/>
    <col min="4848" max="4848" width="16" style="80" customWidth="1"/>
    <col min="4849" max="4849" width="12.625" style="80" customWidth="1"/>
    <col min="4850" max="4850" width="7" style="80" customWidth="1"/>
    <col min="4851" max="4852" width="6.75" style="80" customWidth="1"/>
    <col min="4853" max="4853" width="5.875" style="80" customWidth="1"/>
    <col min="4854" max="4854" width="8.25" style="80" customWidth="1"/>
    <col min="4855" max="4855" width="7.375" style="80" customWidth="1"/>
    <col min="4856" max="4856" width="9.25" style="80" customWidth="1"/>
    <col min="4857" max="4857" width="9.75" style="80" customWidth="1"/>
    <col min="4858" max="4858" width="11.375" style="80" customWidth="1"/>
    <col min="4859" max="4859" width="10.75" style="80" customWidth="1"/>
    <col min="4860" max="4860" width="6.75" style="80" customWidth="1"/>
    <col min="4861" max="4861" width="8.375" style="80" customWidth="1"/>
    <col min="4862" max="4862" width="9.375" style="80" customWidth="1"/>
    <col min="4863" max="4863" width="7.25" style="80" customWidth="1"/>
    <col min="4864" max="4864" width="9.25" style="80" customWidth="1"/>
    <col min="4865" max="4865" width="10" style="80" customWidth="1"/>
    <col min="4866" max="4866" width="9.75" style="80" customWidth="1"/>
    <col min="4867" max="4867" width="10.25" style="80" customWidth="1"/>
    <col min="4868" max="4868" width="8.125" style="80" customWidth="1"/>
    <col min="4869" max="4869" width="9.125" style="80" bestFit="1" customWidth="1"/>
    <col min="4870" max="4870" width="12.375" style="80" customWidth="1"/>
    <col min="4871" max="4871" width="14.125" style="80" customWidth="1"/>
    <col min="4872" max="4872" width="10.25" style="80" customWidth="1"/>
    <col min="4873" max="4873" width="11.375" style="80" bestFit="1" customWidth="1"/>
    <col min="4874" max="4874" width="12" style="80" customWidth="1"/>
    <col min="4875" max="4875" width="12.875" style="80" customWidth="1"/>
    <col min="4876" max="4876" width="15.625" style="80" customWidth="1"/>
    <col min="4877" max="4877" width="11.75" style="80" customWidth="1"/>
    <col min="4878" max="4878" width="13.75" style="80" customWidth="1"/>
    <col min="4879" max="4879" width="12.25" style="80" customWidth="1"/>
    <col min="4880" max="4880" width="13.125" style="80" customWidth="1"/>
    <col min="4881" max="4881" width="14.25" style="80" customWidth="1"/>
    <col min="4882" max="4882" width="14.75" style="80" customWidth="1"/>
    <col min="4883" max="4883" width="10.75" style="80" customWidth="1"/>
    <col min="4884" max="4884" width="10.25" style="80" customWidth="1"/>
    <col min="4885" max="4885" width="14.25" style="80" customWidth="1"/>
    <col min="4886" max="5102" width="9" style="80"/>
    <col min="5103" max="5103" width="11.875" style="80" customWidth="1"/>
    <col min="5104" max="5104" width="16" style="80" customWidth="1"/>
    <col min="5105" max="5105" width="12.625" style="80" customWidth="1"/>
    <col min="5106" max="5106" width="7" style="80" customWidth="1"/>
    <col min="5107" max="5108" width="6.75" style="80" customWidth="1"/>
    <col min="5109" max="5109" width="5.875" style="80" customWidth="1"/>
    <col min="5110" max="5110" width="8.25" style="80" customWidth="1"/>
    <col min="5111" max="5111" width="7.375" style="80" customWidth="1"/>
    <col min="5112" max="5112" width="9.25" style="80" customWidth="1"/>
    <col min="5113" max="5113" width="9.75" style="80" customWidth="1"/>
    <col min="5114" max="5114" width="11.375" style="80" customWidth="1"/>
    <col min="5115" max="5115" width="10.75" style="80" customWidth="1"/>
    <col min="5116" max="5116" width="6.75" style="80" customWidth="1"/>
    <col min="5117" max="5117" width="8.375" style="80" customWidth="1"/>
    <col min="5118" max="5118" width="9.375" style="80" customWidth="1"/>
    <col min="5119" max="5119" width="7.25" style="80" customWidth="1"/>
    <col min="5120" max="5120" width="9.25" style="80" customWidth="1"/>
    <col min="5121" max="5121" width="10" style="80" customWidth="1"/>
    <col min="5122" max="5122" width="9.75" style="80" customWidth="1"/>
    <col min="5123" max="5123" width="10.25" style="80" customWidth="1"/>
    <col min="5124" max="5124" width="8.125" style="80" customWidth="1"/>
    <col min="5125" max="5125" width="9.125" style="80" bestFit="1" customWidth="1"/>
    <col min="5126" max="5126" width="12.375" style="80" customWidth="1"/>
    <col min="5127" max="5127" width="14.125" style="80" customWidth="1"/>
    <col min="5128" max="5128" width="10.25" style="80" customWidth="1"/>
    <col min="5129" max="5129" width="11.375" style="80" bestFit="1" customWidth="1"/>
    <col min="5130" max="5130" width="12" style="80" customWidth="1"/>
    <col min="5131" max="5131" width="12.875" style="80" customWidth="1"/>
    <col min="5132" max="5132" width="15.625" style="80" customWidth="1"/>
    <col min="5133" max="5133" width="11.75" style="80" customWidth="1"/>
    <col min="5134" max="5134" width="13.75" style="80" customWidth="1"/>
    <col min="5135" max="5135" width="12.25" style="80" customWidth="1"/>
    <col min="5136" max="5136" width="13.125" style="80" customWidth="1"/>
    <col min="5137" max="5137" width="14.25" style="80" customWidth="1"/>
    <col min="5138" max="5138" width="14.75" style="80" customWidth="1"/>
    <col min="5139" max="5139" width="10.75" style="80" customWidth="1"/>
    <col min="5140" max="5140" width="10.25" style="80" customWidth="1"/>
    <col min="5141" max="5141" width="14.25" style="80" customWidth="1"/>
    <col min="5142" max="5358" width="9" style="80"/>
    <col min="5359" max="5359" width="11.875" style="80" customWidth="1"/>
    <col min="5360" max="5360" width="16" style="80" customWidth="1"/>
    <col min="5361" max="5361" width="12.625" style="80" customWidth="1"/>
    <col min="5362" max="5362" width="7" style="80" customWidth="1"/>
    <col min="5363" max="5364" width="6.75" style="80" customWidth="1"/>
    <col min="5365" max="5365" width="5.875" style="80" customWidth="1"/>
    <col min="5366" max="5366" width="8.25" style="80" customWidth="1"/>
    <col min="5367" max="5367" width="7.375" style="80" customWidth="1"/>
    <col min="5368" max="5368" width="9.25" style="80" customWidth="1"/>
    <col min="5369" max="5369" width="9.75" style="80" customWidth="1"/>
    <col min="5370" max="5370" width="11.375" style="80" customWidth="1"/>
    <col min="5371" max="5371" width="10.75" style="80" customWidth="1"/>
    <col min="5372" max="5372" width="6.75" style="80" customWidth="1"/>
    <col min="5373" max="5373" width="8.375" style="80" customWidth="1"/>
    <col min="5374" max="5374" width="9.375" style="80" customWidth="1"/>
    <col min="5375" max="5375" width="7.25" style="80" customWidth="1"/>
    <col min="5376" max="5376" width="9.25" style="80" customWidth="1"/>
    <col min="5377" max="5377" width="10" style="80" customWidth="1"/>
    <col min="5378" max="5378" width="9.75" style="80" customWidth="1"/>
    <col min="5379" max="5379" width="10.25" style="80" customWidth="1"/>
    <col min="5380" max="5380" width="8.125" style="80" customWidth="1"/>
    <col min="5381" max="5381" width="9.125" style="80" bestFit="1" customWidth="1"/>
    <col min="5382" max="5382" width="12.375" style="80" customWidth="1"/>
    <col min="5383" max="5383" width="14.125" style="80" customWidth="1"/>
    <col min="5384" max="5384" width="10.25" style="80" customWidth="1"/>
    <col min="5385" max="5385" width="11.375" style="80" bestFit="1" customWidth="1"/>
    <col min="5386" max="5386" width="12" style="80" customWidth="1"/>
    <col min="5387" max="5387" width="12.875" style="80" customWidth="1"/>
    <col min="5388" max="5388" width="15.625" style="80" customWidth="1"/>
    <col min="5389" max="5389" width="11.75" style="80" customWidth="1"/>
    <col min="5390" max="5390" width="13.75" style="80" customWidth="1"/>
    <col min="5391" max="5391" width="12.25" style="80" customWidth="1"/>
    <col min="5392" max="5392" width="13.125" style="80" customWidth="1"/>
    <col min="5393" max="5393" width="14.25" style="80" customWidth="1"/>
    <col min="5394" max="5394" width="14.75" style="80" customWidth="1"/>
    <col min="5395" max="5395" width="10.75" style="80" customWidth="1"/>
    <col min="5396" max="5396" width="10.25" style="80" customWidth="1"/>
    <col min="5397" max="5397" width="14.25" style="80" customWidth="1"/>
    <col min="5398" max="5614" width="9" style="80"/>
    <col min="5615" max="5615" width="11.875" style="80" customWidth="1"/>
    <col min="5616" max="5616" width="16" style="80" customWidth="1"/>
    <col min="5617" max="5617" width="12.625" style="80" customWidth="1"/>
    <col min="5618" max="5618" width="7" style="80" customWidth="1"/>
    <col min="5619" max="5620" width="6.75" style="80" customWidth="1"/>
    <col min="5621" max="5621" width="5.875" style="80" customWidth="1"/>
    <col min="5622" max="5622" width="8.25" style="80" customWidth="1"/>
    <col min="5623" max="5623" width="7.375" style="80" customWidth="1"/>
    <col min="5624" max="5624" width="9.25" style="80" customWidth="1"/>
    <col min="5625" max="5625" width="9.75" style="80" customWidth="1"/>
    <col min="5626" max="5626" width="11.375" style="80" customWidth="1"/>
    <col min="5627" max="5627" width="10.75" style="80" customWidth="1"/>
    <col min="5628" max="5628" width="6.75" style="80" customWidth="1"/>
    <col min="5629" max="5629" width="8.375" style="80" customWidth="1"/>
    <col min="5630" max="5630" width="9.375" style="80" customWidth="1"/>
    <col min="5631" max="5631" width="7.25" style="80" customWidth="1"/>
    <col min="5632" max="5632" width="9.25" style="80" customWidth="1"/>
    <col min="5633" max="5633" width="10" style="80" customWidth="1"/>
    <col min="5634" max="5634" width="9.75" style="80" customWidth="1"/>
    <col min="5635" max="5635" width="10.25" style="80" customWidth="1"/>
    <col min="5636" max="5636" width="8.125" style="80" customWidth="1"/>
    <col min="5637" max="5637" width="9.125" style="80" bestFit="1" customWidth="1"/>
    <col min="5638" max="5638" width="12.375" style="80" customWidth="1"/>
    <col min="5639" max="5639" width="14.125" style="80" customWidth="1"/>
    <col min="5640" max="5640" width="10.25" style="80" customWidth="1"/>
    <col min="5641" max="5641" width="11.375" style="80" bestFit="1" customWidth="1"/>
    <col min="5642" max="5642" width="12" style="80" customWidth="1"/>
    <col min="5643" max="5643" width="12.875" style="80" customWidth="1"/>
    <col min="5644" max="5644" width="15.625" style="80" customWidth="1"/>
    <col min="5645" max="5645" width="11.75" style="80" customWidth="1"/>
    <col min="5646" max="5646" width="13.75" style="80" customWidth="1"/>
    <col min="5647" max="5647" width="12.25" style="80" customWidth="1"/>
    <col min="5648" max="5648" width="13.125" style="80" customWidth="1"/>
    <col min="5649" max="5649" width="14.25" style="80" customWidth="1"/>
    <col min="5650" max="5650" width="14.75" style="80" customWidth="1"/>
    <col min="5651" max="5651" width="10.75" style="80" customWidth="1"/>
    <col min="5652" max="5652" width="10.25" style="80" customWidth="1"/>
    <col min="5653" max="5653" width="14.25" style="80" customWidth="1"/>
    <col min="5654" max="5870" width="9" style="80"/>
    <col min="5871" max="5871" width="11.875" style="80" customWidth="1"/>
    <col min="5872" max="5872" width="16" style="80" customWidth="1"/>
    <col min="5873" max="5873" width="12.625" style="80" customWidth="1"/>
    <col min="5874" max="5874" width="7" style="80" customWidth="1"/>
    <col min="5875" max="5876" width="6.75" style="80" customWidth="1"/>
    <col min="5877" max="5877" width="5.875" style="80" customWidth="1"/>
    <col min="5878" max="5878" width="8.25" style="80" customWidth="1"/>
    <col min="5879" max="5879" width="7.375" style="80" customWidth="1"/>
    <col min="5880" max="5880" width="9.25" style="80" customWidth="1"/>
    <col min="5881" max="5881" width="9.75" style="80" customWidth="1"/>
    <col min="5882" max="5882" width="11.375" style="80" customWidth="1"/>
    <col min="5883" max="5883" width="10.75" style="80" customWidth="1"/>
    <col min="5884" max="5884" width="6.75" style="80" customWidth="1"/>
    <col min="5885" max="5885" width="8.375" style="80" customWidth="1"/>
    <col min="5886" max="5886" width="9.375" style="80" customWidth="1"/>
    <col min="5887" max="5887" width="7.25" style="80" customWidth="1"/>
    <col min="5888" max="5888" width="9.25" style="80" customWidth="1"/>
    <col min="5889" max="5889" width="10" style="80" customWidth="1"/>
    <col min="5890" max="5890" width="9.75" style="80" customWidth="1"/>
    <col min="5891" max="5891" width="10.25" style="80" customWidth="1"/>
    <col min="5892" max="5892" width="8.125" style="80" customWidth="1"/>
    <col min="5893" max="5893" width="9.125" style="80" bestFit="1" customWidth="1"/>
    <col min="5894" max="5894" width="12.375" style="80" customWidth="1"/>
    <col min="5895" max="5895" width="14.125" style="80" customWidth="1"/>
    <col min="5896" max="5896" width="10.25" style="80" customWidth="1"/>
    <col min="5897" max="5897" width="11.375" style="80" bestFit="1" customWidth="1"/>
    <col min="5898" max="5898" width="12" style="80" customWidth="1"/>
    <col min="5899" max="5899" width="12.875" style="80" customWidth="1"/>
    <col min="5900" max="5900" width="15.625" style="80" customWidth="1"/>
    <col min="5901" max="5901" width="11.75" style="80" customWidth="1"/>
    <col min="5902" max="5902" width="13.75" style="80" customWidth="1"/>
    <col min="5903" max="5903" width="12.25" style="80" customWidth="1"/>
    <col min="5904" max="5904" width="13.125" style="80" customWidth="1"/>
    <col min="5905" max="5905" width="14.25" style="80" customWidth="1"/>
    <col min="5906" max="5906" width="14.75" style="80" customWidth="1"/>
    <col min="5907" max="5907" width="10.75" style="80" customWidth="1"/>
    <col min="5908" max="5908" width="10.25" style="80" customWidth="1"/>
    <col min="5909" max="5909" width="14.25" style="80" customWidth="1"/>
    <col min="5910" max="6126" width="9" style="80"/>
    <col min="6127" max="6127" width="11.875" style="80" customWidth="1"/>
    <col min="6128" max="6128" width="16" style="80" customWidth="1"/>
    <col min="6129" max="6129" width="12.625" style="80" customWidth="1"/>
    <col min="6130" max="6130" width="7" style="80" customWidth="1"/>
    <col min="6131" max="6132" width="6.75" style="80" customWidth="1"/>
    <col min="6133" max="6133" width="5.875" style="80" customWidth="1"/>
    <col min="6134" max="6134" width="8.25" style="80" customWidth="1"/>
    <col min="6135" max="6135" width="7.375" style="80" customWidth="1"/>
    <col min="6136" max="6136" width="9.25" style="80" customWidth="1"/>
    <col min="6137" max="6137" width="9.75" style="80" customWidth="1"/>
    <col min="6138" max="6138" width="11.375" style="80" customWidth="1"/>
    <col min="6139" max="6139" width="10.75" style="80" customWidth="1"/>
    <col min="6140" max="6140" width="6.75" style="80" customWidth="1"/>
    <col min="6141" max="6141" width="8.375" style="80" customWidth="1"/>
    <col min="6142" max="6142" width="9.375" style="80" customWidth="1"/>
    <col min="6143" max="6143" width="7.25" style="80" customWidth="1"/>
    <col min="6144" max="6144" width="9.25" style="80" customWidth="1"/>
    <col min="6145" max="6145" width="10" style="80" customWidth="1"/>
    <col min="6146" max="6146" width="9.75" style="80" customWidth="1"/>
    <col min="6147" max="6147" width="10.25" style="80" customWidth="1"/>
    <col min="6148" max="6148" width="8.125" style="80" customWidth="1"/>
    <col min="6149" max="6149" width="9.125" style="80" bestFit="1" customWidth="1"/>
    <col min="6150" max="6150" width="12.375" style="80" customWidth="1"/>
    <col min="6151" max="6151" width="14.125" style="80" customWidth="1"/>
    <col min="6152" max="6152" width="10.25" style="80" customWidth="1"/>
    <col min="6153" max="6153" width="11.375" style="80" bestFit="1" customWidth="1"/>
    <col min="6154" max="6154" width="12" style="80" customWidth="1"/>
    <col min="6155" max="6155" width="12.875" style="80" customWidth="1"/>
    <col min="6156" max="6156" width="15.625" style="80" customWidth="1"/>
    <col min="6157" max="6157" width="11.75" style="80" customWidth="1"/>
    <col min="6158" max="6158" width="13.75" style="80" customWidth="1"/>
    <col min="6159" max="6159" width="12.25" style="80" customWidth="1"/>
    <col min="6160" max="6160" width="13.125" style="80" customWidth="1"/>
    <col min="6161" max="6161" width="14.25" style="80" customWidth="1"/>
    <col min="6162" max="6162" width="14.75" style="80" customWidth="1"/>
    <col min="6163" max="6163" width="10.75" style="80" customWidth="1"/>
    <col min="6164" max="6164" width="10.25" style="80" customWidth="1"/>
    <col min="6165" max="6165" width="14.25" style="80" customWidth="1"/>
    <col min="6166" max="6382" width="9" style="80"/>
    <col min="6383" max="6383" width="11.875" style="80" customWidth="1"/>
    <col min="6384" max="6384" width="16" style="80" customWidth="1"/>
    <col min="6385" max="6385" width="12.625" style="80" customWidth="1"/>
    <col min="6386" max="6386" width="7" style="80" customWidth="1"/>
    <col min="6387" max="6388" width="6.75" style="80" customWidth="1"/>
    <col min="6389" max="6389" width="5.875" style="80" customWidth="1"/>
    <col min="6390" max="6390" width="8.25" style="80" customWidth="1"/>
    <col min="6391" max="6391" width="7.375" style="80" customWidth="1"/>
    <col min="6392" max="6392" width="9.25" style="80" customWidth="1"/>
    <col min="6393" max="6393" width="9.75" style="80" customWidth="1"/>
    <col min="6394" max="6394" width="11.375" style="80" customWidth="1"/>
    <col min="6395" max="6395" width="10.75" style="80" customWidth="1"/>
    <col min="6396" max="6396" width="6.75" style="80" customWidth="1"/>
    <col min="6397" max="6397" width="8.375" style="80" customWidth="1"/>
    <col min="6398" max="6398" width="9.375" style="80" customWidth="1"/>
    <col min="6399" max="6399" width="7.25" style="80" customWidth="1"/>
    <col min="6400" max="6400" width="9.25" style="80" customWidth="1"/>
    <col min="6401" max="6401" width="10" style="80" customWidth="1"/>
    <col min="6402" max="6402" width="9.75" style="80" customWidth="1"/>
    <col min="6403" max="6403" width="10.25" style="80" customWidth="1"/>
    <col min="6404" max="6404" width="8.125" style="80" customWidth="1"/>
    <col min="6405" max="6405" width="9.125" style="80" bestFit="1" customWidth="1"/>
    <col min="6406" max="6406" width="12.375" style="80" customWidth="1"/>
    <col min="6407" max="6407" width="14.125" style="80" customWidth="1"/>
    <col min="6408" max="6408" width="10.25" style="80" customWidth="1"/>
    <col min="6409" max="6409" width="11.375" style="80" bestFit="1" customWidth="1"/>
    <col min="6410" max="6410" width="12" style="80" customWidth="1"/>
    <col min="6411" max="6411" width="12.875" style="80" customWidth="1"/>
    <col min="6412" max="6412" width="15.625" style="80" customWidth="1"/>
    <col min="6413" max="6413" width="11.75" style="80" customWidth="1"/>
    <col min="6414" max="6414" width="13.75" style="80" customWidth="1"/>
    <col min="6415" max="6415" width="12.25" style="80" customWidth="1"/>
    <col min="6416" max="6416" width="13.125" style="80" customWidth="1"/>
    <col min="6417" max="6417" width="14.25" style="80" customWidth="1"/>
    <col min="6418" max="6418" width="14.75" style="80" customWidth="1"/>
    <col min="6419" max="6419" width="10.75" style="80" customWidth="1"/>
    <col min="6420" max="6420" width="10.25" style="80" customWidth="1"/>
    <col min="6421" max="6421" width="14.25" style="80" customWidth="1"/>
    <col min="6422" max="6638" width="9" style="80"/>
    <col min="6639" max="6639" width="11.875" style="80" customWidth="1"/>
    <col min="6640" max="6640" width="16" style="80" customWidth="1"/>
    <col min="6641" max="6641" width="12.625" style="80" customWidth="1"/>
    <col min="6642" max="6642" width="7" style="80" customWidth="1"/>
    <col min="6643" max="6644" width="6.75" style="80" customWidth="1"/>
    <col min="6645" max="6645" width="5.875" style="80" customWidth="1"/>
    <col min="6646" max="6646" width="8.25" style="80" customWidth="1"/>
    <col min="6647" max="6647" width="7.375" style="80" customWidth="1"/>
    <col min="6648" max="6648" width="9.25" style="80" customWidth="1"/>
    <col min="6649" max="6649" width="9.75" style="80" customWidth="1"/>
    <col min="6650" max="6650" width="11.375" style="80" customWidth="1"/>
    <col min="6651" max="6651" width="10.75" style="80" customWidth="1"/>
    <col min="6652" max="6652" width="6.75" style="80" customWidth="1"/>
    <col min="6653" max="6653" width="8.375" style="80" customWidth="1"/>
    <col min="6654" max="6654" width="9.375" style="80" customWidth="1"/>
    <col min="6655" max="6655" width="7.25" style="80" customWidth="1"/>
    <col min="6656" max="6656" width="9.25" style="80" customWidth="1"/>
    <col min="6657" max="6657" width="10" style="80" customWidth="1"/>
    <col min="6658" max="6658" width="9.75" style="80" customWidth="1"/>
    <col min="6659" max="6659" width="10.25" style="80" customWidth="1"/>
    <col min="6660" max="6660" width="8.125" style="80" customWidth="1"/>
    <col min="6661" max="6661" width="9.125" style="80" bestFit="1" customWidth="1"/>
    <col min="6662" max="6662" width="12.375" style="80" customWidth="1"/>
    <col min="6663" max="6663" width="14.125" style="80" customWidth="1"/>
    <col min="6664" max="6664" width="10.25" style="80" customWidth="1"/>
    <col min="6665" max="6665" width="11.375" style="80" bestFit="1" customWidth="1"/>
    <col min="6666" max="6666" width="12" style="80" customWidth="1"/>
    <col min="6667" max="6667" width="12.875" style="80" customWidth="1"/>
    <col min="6668" max="6668" width="15.625" style="80" customWidth="1"/>
    <col min="6669" max="6669" width="11.75" style="80" customWidth="1"/>
    <col min="6670" max="6670" width="13.75" style="80" customWidth="1"/>
    <col min="6671" max="6671" width="12.25" style="80" customWidth="1"/>
    <col min="6672" max="6672" width="13.125" style="80" customWidth="1"/>
    <col min="6673" max="6673" width="14.25" style="80" customWidth="1"/>
    <col min="6674" max="6674" width="14.75" style="80" customWidth="1"/>
    <col min="6675" max="6675" width="10.75" style="80" customWidth="1"/>
    <col min="6676" max="6676" width="10.25" style="80" customWidth="1"/>
    <col min="6677" max="6677" width="14.25" style="80" customWidth="1"/>
    <col min="6678" max="6894" width="9" style="80"/>
    <col min="6895" max="6895" width="11.875" style="80" customWidth="1"/>
    <col min="6896" max="6896" width="16" style="80" customWidth="1"/>
    <col min="6897" max="6897" width="12.625" style="80" customWidth="1"/>
    <col min="6898" max="6898" width="7" style="80" customWidth="1"/>
    <col min="6899" max="6900" width="6.75" style="80" customWidth="1"/>
    <col min="6901" max="6901" width="5.875" style="80" customWidth="1"/>
    <col min="6902" max="6902" width="8.25" style="80" customWidth="1"/>
    <col min="6903" max="6903" width="7.375" style="80" customWidth="1"/>
    <col min="6904" max="6904" width="9.25" style="80" customWidth="1"/>
    <col min="6905" max="6905" width="9.75" style="80" customWidth="1"/>
    <col min="6906" max="6906" width="11.375" style="80" customWidth="1"/>
    <col min="6907" max="6907" width="10.75" style="80" customWidth="1"/>
    <col min="6908" max="6908" width="6.75" style="80" customWidth="1"/>
    <col min="6909" max="6909" width="8.375" style="80" customWidth="1"/>
    <col min="6910" max="6910" width="9.375" style="80" customWidth="1"/>
    <col min="6911" max="6911" width="7.25" style="80" customWidth="1"/>
    <col min="6912" max="6912" width="9.25" style="80" customWidth="1"/>
    <col min="6913" max="6913" width="10" style="80" customWidth="1"/>
    <col min="6914" max="6914" width="9.75" style="80" customWidth="1"/>
    <col min="6915" max="6915" width="10.25" style="80" customWidth="1"/>
    <col min="6916" max="6916" width="8.125" style="80" customWidth="1"/>
    <col min="6917" max="6917" width="9.125" style="80" bestFit="1" customWidth="1"/>
    <col min="6918" max="6918" width="12.375" style="80" customWidth="1"/>
    <col min="6919" max="6919" width="14.125" style="80" customWidth="1"/>
    <col min="6920" max="6920" width="10.25" style="80" customWidth="1"/>
    <col min="6921" max="6921" width="11.375" style="80" bestFit="1" customWidth="1"/>
    <col min="6922" max="6922" width="12" style="80" customWidth="1"/>
    <col min="6923" max="6923" width="12.875" style="80" customWidth="1"/>
    <col min="6924" max="6924" width="15.625" style="80" customWidth="1"/>
    <col min="6925" max="6925" width="11.75" style="80" customWidth="1"/>
    <col min="6926" max="6926" width="13.75" style="80" customWidth="1"/>
    <col min="6927" max="6927" width="12.25" style="80" customWidth="1"/>
    <col min="6928" max="6928" width="13.125" style="80" customWidth="1"/>
    <col min="6929" max="6929" width="14.25" style="80" customWidth="1"/>
    <col min="6930" max="6930" width="14.75" style="80" customWidth="1"/>
    <col min="6931" max="6931" width="10.75" style="80" customWidth="1"/>
    <col min="6932" max="6932" width="10.25" style="80" customWidth="1"/>
    <col min="6933" max="6933" width="14.25" style="80" customWidth="1"/>
    <col min="6934" max="7150" width="9" style="80"/>
    <col min="7151" max="7151" width="11.875" style="80" customWidth="1"/>
    <col min="7152" max="7152" width="16" style="80" customWidth="1"/>
    <col min="7153" max="7153" width="12.625" style="80" customWidth="1"/>
    <col min="7154" max="7154" width="7" style="80" customWidth="1"/>
    <col min="7155" max="7156" width="6.75" style="80" customWidth="1"/>
    <col min="7157" max="7157" width="5.875" style="80" customWidth="1"/>
    <col min="7158" max="7158" width="8.25" style="80" customWidth="1"/>
    <col min="7159" max="7159" width="7.375" style="80" customWidth="1"/>
    <col min="7160" max="7160" width="9.25" style="80" customWidth="1"/>
    <col min="7161" max="7161" width="9.75" style="80" customWidth="1"/>
    <col min="7162" max="7162" width="11.375" style="80" customWidth="1"/>
    <col min="7163" max="7163" width="10.75" style="80" customWidth="1"/>
    <col min="7164" max="7164" width="6.75" style="80" customWidth="1"/>
    <col min="7165" max="7165" width="8.375" style="80" customWidth="1"/>
    <col min="7166" max="7166" width="9.375" style="80" customWidth="1"/>
    <col min="7167" max="7167" width="7.25" style="80" customWidth="1"/>
    <col min="7168" max="7168" width="9.25" style="80" customWidth="1"/>
    <col min="7169" max="7169" width="10" style="80" customWidth="1"/>
    <col min="7170" max="7170" width="9.75" style="80" customWidth="1"/>
    <col min="7171" max="7171" width="10.25" style="80" customWidth="1"/>
    <col min="7172" max="7172" width="8.125" style="80" customWidth="1"/>
    <col min="7173" max="7173" width="9.125" style="80" bestFit="1" customWidth="1"/>
    <col min="7174" max="7174" width="12.375" style="80" customWidth="1"/>
    <col min="7175" max="7175" width="14.125" style="80" customWidth="1"/>
    <col min="7176" max="7176" width="10.25" style="80" customWidth="1"/>
    <col min="7177" max="7177" width="11.375" style="80" bestFit="1" customWidth="1"/>
    <col min="7178" max="7178" width="12" style="80" customWidth="1"/>
    <col min="7179" max="7179" width="12.875" style="80" customWidth="1"/>
    <col min="7180" max="7180" width="15.625" style="80" customWidth="1"/>
    <col min="7181" max="7181" width="11.75" style="80" customWidth="1"/>
    <col min="7182" max="7182" width="13.75" style="80" customWidth="1"/>
    <col min="7183" max="7183" width="12.25" style="80" customWidth="1"/>
    <col min="7184" max="7184" width="13.125" style="80" customWidth="1"/>
    <col min="7185" max="7185" width="14.25" style="80" customWidth="1"/>
    <col min="7186" max="7186" width="14.75" style="80" customWidth="1"/>
    <col min="7187" max="7187" width="10.75" style="80" customWidth="1"/>
    <col min="7188" max="7188" width="10.25" style="80" customWidth="1"/>
    <col min="7189" max="7189" width="14.25" style="80" customWidth="1"/>
    <col min="7190" max="7406" width="9" style="80"/>
    <col min="7407" max="7407" width="11.875" style="80" customWidth="1"/>
    <col min="7408" max="7408" width="16" style="80" customWidth="1"/>
    <col min="7409" max="7409" width="12.625" style="80" customWidth="1"/>
    <col min="7410" max="7410" width="7" style="80" customWidth="1"/>
    <col min="7411" max="7412" width="6.75" style="80" customWidth="1"/>
    <col min="7413" max="7413" width="5.875" style="80" customWidth="1"/>
    <col min="7414" max="7414" width="8.25" style="80" customWidth="1"/>
    <col min="7415" max="7415" width="7.375" style="80" customWidth="1"/>
    <col min="7416" max="7416" width="9.25" style="80" customWidth="1"/>
    <col min="7417" max="7417" width="9.75" style="80" customWidth="1"/>
    <col min="7418" max="7418" width="11.375" style="80" customWidth="1"/>
    <col min="7419" max="7419" width="10.75" style="80" customWidth="1"/>
    <col min="7420" max="7420" width="6.75" style="80" customWidth="1"/>
    <col min="7421" max="7421" width="8.375" style="80" customWidth="1"/>
    <col min="7422" max="7422" width="9.375" style="80" customWidth="1"/>
    <col min="7423" max="7423" width="7.25" style="80" customWidth="1"/>
    <col min="7424" max="7424" width="9.25" style="80" customWidth="1"/>
    <col min="7425" max="7425" width="10" style="80" customWidth="1"/>
    <col min="7426" max="7426" width="9.75" style="80" customWidth="1"/>
    <col min="7427" max="7427" width="10.25" style="80" customWidth="1"/>
    <col min="7428" max="7428" width="8.125" style="80" customWidth="1"/>
    <col min="7429" max="7429" width="9.125" style="80" bestFit="1" customWidth="1"/>
    <col min="7430" max="7430" width="12.375" style="80" customWidth="1"/>
    <col min="7431" max="7431" width="14.125" style="80" customWidth="1"/>
    <col min="7432" max="7432" width="10.25" style="80" customWidth="1"/>
    <col min="7433" max="7433" width="11.375" style="80" bestFit="1" customWidth="1"/>
    <col min="7434" max="7434" width="12" style="80" customWidth="1"/>
    <col min="7435" max="7435" width="12.875" style="80" customWidth="1"/>
    <col min="7436" max="7436" width="15.625" style="80" customWidth="1"/>
    <col min="7437" max="7437" width="11.75" style="80" customWidth="1"/>
    <col min="7438" max="7438" width="13.75" style="80" customWidth="1"/>
    <col min="7439" max="7439" width="12.25" style="80" customWidth="1"/>
    <col min="7440" max="7440" width="13.125" style="80" customWidth="1"/>
    <col min="7441" max="7441" width="14.25" style="80" customWidth="1"/>
    <col min="7442" max="7442" width="14.75" style="80" customWidth="1"/>
    <col min="7443" max="7443" width="10.75" style="80" customWidth="1"/>
    <col min="7444" max="7444" width="10.25" style="80" customWidth="1"/>
    <col min="7445" max="7445" width="14.25" style="80" customWidth="1"/>
    <col min="7446" max="7662" width="9" style="80"/>
    <col min="7663" max="7663" width="11.875" style="80" customWidth="1"/>
    <col min="7664" max="7664" width="16" style="80" customWidth="1"/>
    <col min="7665" max="7665" width="12.625" style="80" customWidth="1"/>
    <col min="7666" max="7666" width="7" style="80" customWidth="1"/>
    <col min="7667" max="7668" width="6.75" style="80" customWidth="1"/>
    <col min="7669" max="7669" width="5.875" style="80" customWidth="1"/>
    <col min="7670" max="7670" width="8.25" style="80" customWidth="1"/>
    <col min="7671" max="7671" width="7.375" style="80" customWidth="1"/>
    <col min="7672" max="7672" width="9.25" style="80" customWidth="1"/>
    <col min="7673" max="7673" width="9.75" style="80" customWidth="1"/>
    <col min="7674" max="7674" width="11.375" style="80" customWidth="1"/>
    <col min="7675" max="7675" width="10.75" style="80" customWidth="1"/>
    <col min="7676" max="7676" width="6.75" style="80" customWidth="1"/>
    <col min="7677" max="7677" width="8.375" style="80" customWidth="1"/>
    <col min="7678" max="7678" width="9.375" style="80" customWidth="1"/>
    <col min="7679" max="7679" width="7.25" style="80" customWidth="1"/>
    <col min="7680" max="7680" width="9.25" style="80" customWidth="1"/>
    <col min="7681" max="7681" width="10" style="80" customWidth="1"/>
    <col min="7682" max="7682" width="9.75" style="80" customWidth="1"/>
    <col min="7683" max="7683" width="10.25" style="80" customWidth="1"/>
    <col min="7684" max="7684" width="8.125" style="80" customWidth="1"/>
    <col min="7685" max="7685" width="9.125" style="80" bestFit="1" customWidth="1"/>
    <col min="7686" max="7686" width="12.375" style="80" customWidth="1"/>
    <col min="7687" max="7687" width="14.125" style="80" customWidth="1"/>
    <col min="7688" max="7688" width="10.25" style="80" customWidth="1"/>
    <col min="7689" max="7689" width="11.375" style="80" bestFit="1" customWidth="1"/>
    <col min="7690" max="7690" width="12" style="80" customWidth="1"/>
    <col min="7691" max="7691" width="12.875" style="80" customWidth="1"/>
    <col min="7692" max="7692" width="15.625" style="80" customWidth="1"/>
    <col min="7693" max="7693" width="11.75" style="80" customWidth="1"/>
    <col min="7694" max="7694" width="13.75" style="80" customWidth="1"/>
    <col min="7695" max="7695" width="12.25" style="80" customWidth="1"/>
    <col min="7696" max="7696" width="13.125" style="80" customWidth="1"/>
    <col min="7697" max="7697" width="14.25" style="80" customWidth="1"/>
    <col min="7698" max="7698" width="14.75" style="80" customWidth="1"/>
    <col min="7699" max="7699" width="10.75" style="80" customWidth="1"/>
    <col min="7700" max="7700" width="10.25" style="80" customWidth="1"/>
    <col min="7701" max="7701" width="14.25" style="80" customWidth="1"/>
    <col min="7702" max="7918" width="9" style="80"/>
    <col min="7919" max="7919" width="11.875" style="80" customWidth="1"/>
    <col min="7920" max="7920" width="16" style="80" customWidth="1"/>
    <col min="7921" max="7921" width="12.625" style="80" customWidth="1"/>
    <col min="7922" max="7922" width="7" style="80" customWidth="1"/>
    <col min="7923" max="7924" width="6.75" style="80" customWidth="1"/>
    <col min="7925" max="7925" width="5.875" style="80" customWidth="1"/>
    <col min="7926" max="7926" width="8.25" style="80" customWidth="1"/>
    <col min="7927" max="7927" width="7.375" style="80" customWidth="1"/>
    <col min="7928" max="7928" width="9.25" style="80" customWidth="1"/>
    <col min="7929" max="7929" width="9.75" style="80" customWidth="1"/>
    <col min="7930" max="7930" width="11.375" style="80" customWidth="1"/>
    <col min="7931" max="7931" width="10.75" style="80" customWidth="1"/>
    <col min="7932" max="7932" width="6.75" style="80" customWidth="1"/>
    <col min="7933" max="7933" width="8.375" style="80" customWidth="1"/>
    <col min="7934" max="7934" width="9.375" style="80" customWidth="1"/>
    <col min="7935" max="7935" width="7.25" style="80" customWidth="1"/>
    <col min="7936" max="7936" width="9.25" style="80" customWidth="1"/>
    <col min="7937" max="7937" width="10" style="80" customWidth="1"/>
    <col min="7938" max="7938" width="9.75" style="80" customWidth="1"/>
    <col min="7939" max="7939" width="10.25" style="80" customWidth="1"/>
    <col min="7940" max="7940" width="8.125" style="80" customWidth="1"/>
    <col min="7941" max="7941" width="9.125" style="80" bestFit="1" customWidth="1"/>
    <col min="7942" max="7942" width="12.375" style="80" customWidth="1"/>
    <col min="7943" max="7943" width="14.125" style="80" customWidth="1"/>
    <col min="7944" max="7944" width="10.25" style="80" customWidth="1"/>
    <col min="7945" max="7945" width="11.375" style="80" bestFit="1" customWidth="1"/>
    <col min="7946" max="7946" width="12" style="80" customWidth="1"/>
    <col min="7947" max="7947" width="12.875" style="80" customWidth="1"/>
    <col min="7948" max="7948" width="15.625" style="80" customWidth="1"/>
    <col min="7949" max="7949" width="11.75" style="80" customWidth="1"/>
    <col min="7950" max="7950" width="13.75" style="80" customWidth="1"/>
    <col min="7951" max="7951" width="12.25" style="80" customWidth="1"/>
    <col min="7952" max="7952" width="13.125" style="80" customWidth="1"/>
    <col min="7953" max="7953" width="14.25" style="80" customWidth="1"/>
    <col min="7954" max="7954" width="14.75" style="80" customWidth="1"/>
    <col min="7955" max="7955" width="10.75" style="80" customWidth="1"/>
    <col min="7956" max="7956" width="10.25" style="80" customWidth="1"/>
    <col min="7957" max="7957" width="14.25" style="80" customWidth="1"/>
    <col min="7958" max="8174" width="9" style="80"/>
    <col min="8175" max="8175" width="11.875" style="80" customWidth="1"/>
    <col min="8176" max="8176" width="16" style="80" customWidth="1"/>
    <col min="8177" max="8177" width="12.625" style="80" customWidth="1"/>
    <col min="8178" max="8178" width="7" style="80" customWidth="1"/>
    <col min="8179" max="8180" width="6.75" style="80" customWidth="1"/>
    <col min="8181" max="8181" width="5.875" style="80" customWidth="1"/>
    <col min="8182" max="8182" width="8.25" style="80" customWidth="1"/>
    <col min="8183" max="8183" width="7.375" style="80" customWidth="1"/>
    <col min="8184" max="8184" width="9.25" style="80" customWidth="1"/>
    <col min="8185" max="8185" width="9.75" style="80" customWidth="1"/>
    <col min="8186" max="8186" width="11.375" style="80" customWidth="1"/>
    <col min="8187" max="8187" width="10.75" style="80" customWidth="1"/>
    <col min="8188" max="8188" width="6.75" style="80" customWidth="1"/>
    <col min="8189" max="8189" width="8.375" style="80" customWidth="1"/>
    <col min="8190" max="8190" width="9.375" style="80" customWidth="1"/>
    <col min="8191" max="8191" width="7.25" style="80" customWidth="1"/>
    <col min="8192" max="8192" width="9.25" style="80" customWidth="1"/>
    <col min="8193" max="8193" width="10" style="80" customWidth="1"/>
    <col min="8194" max="8194" width="9.75" style="80" customWidth="1"/>
    <col min="8195" max="8195" width="10.25" style="80" customWidth="1"/>
    <col min="8196" max="8196" width="8.125" style="80" customWidth="1"/>
    <col min="8197" max="8197" width="9.125" style="80" bestFit="1" customWidth="1"/>
    <col min="8198" max="8198" width="12.375" style="80" customWidth="1"/>
    <col min="8199" max="8199" width="14.125" style="80" customWidth="1"/>
    <col min="8200" max="8200" width="10.25" style="80" customWidth="1"/>
    <col min="8201" max="8201" width="11.375" style="80" bestFit="1" customWidth="1"/>
    <col min="8202" max="8202" width="12" style="80" customWidth="1"/>
    <col min="8203" max="8203" width="12.875" style="80" customWidth="1"/>
    <col min="8204" max="8204" width="15.625" style="80" customWidth="1"/>
    <col min="8205" max="8205" width="11.75" style="80" customWidth="1"/>
    <col min="8206" max="8206" width="13.75" style="80" customWidth="1"/>
    <col min="8207" max="8207" width="12.25" style="80" customWidth="1"/>
    <col min="8208" max="8208" width="13.125" style="80" customWidth="1"/>
    <col min="8209" max="8209" width="14.25" style="80" customWidth="1"/>
    <col min="8210" max="8210" width="14.75" style="80" customWidth="1"/>
    <col min="8211" max="8211" width="10.75" style="80" customWidth="1"/>
    <col min="8212" max="8212" width="10.25" style="80" customWidth="1"/>
    <col min="8213" max="8213" width="14.25" style="80" customWidth="1"/>
    <col min="8214" max="8430" width="9" style="80"/>
    <col min="8431" max="8431" width="11.875" style="80" customWidth="1"/>
    <col min="8432" max="8432" width="16" style="80" customWidth="1"/>
    <col min="8433" max="8433" width="12.625" style="80" customWidth="1"/>
    <col min="8434" max="8434" width="7" style="80" customWidth="1"/>
    <col min="8435" max="8436" width="6.75" style="80" customWidth="1"/>
    <col min="8437" max="8437" width="5.875" style="80" customWidth="1"/>
    <col min="8438" max="8438" width="8.25" style="80" customWidth="1"/>
    <col min="8439" max="8439" width="7.375" style="80" customWidth="1"/>
    <col min="8440" max="8440" width="9.25" style="80" customWidth="1"/>
    <col min="8441" max="8441" width="9.75" style="80" customWidth="1"/>
    <col min="8442" max="8442" width="11.375" style="80" customWidth="1"/>
    <col min="8443" max="8443" width="10.75" style="80" customWidth="1"/>
    <col min="8444" max="8444" width="6.75" style="80" customWidth="1"/>
    <col min="8445" max="8445" width="8.375" style="80" customWidth="1"/>
    <col min="8446" max="8446" width="9.375" style="80" customWidth="1"/>
    <col min="8447" max="8447" width="7.25" style="80" customWidth="1"/>
    <col min="8448" max="8448" width="9.25" style="80" customWidth="1"/>
    <col min="8449" max="8449" width="10" style="80" customWidth="1"/>
    <col min="8450" max="8450" width="9.75" style="80" customWidth="1"/>
    <col min="8451" max="8451" width="10.25" style="80" customWidth="1"/>
    <col min="8452" max="8452" width="8.125" style="80" customWidth="1"/>
    <col min="8453" max="8453" width="9.125" style="80" bestFit="1" customWidth="1"/>
    <col min="8454" max="8454" width="12.375" style="80" customWidth="1"/>
    <col min="8455" max="8455" width="14.125" style="80" customWidth="1"/>
    <col min="8456" max="8456" width="10.25" style="80" customWidth="1"/>
    <col min="8457" max="8457" width="11.375" style="80" bestFit="1" customWidth="1"/>
    <col min="8458" max="8458" width="12" style="80" customWidth="1"/>
    <col min="8459" max="8459" width="12.875" style="80" customWidth="1"/>
    <col min="8460" max="8460" width="15.625" style="80" customWidth="1"/>
    <col min="8461" max="8461" width="11.75" style="80" customWidth="1"/>
    <col min="8462" max="8462" width="13.75" style="80" customWidth="1"/>
    <col min="8463" max="8463" width="12.25" style="80" customWidth="1"/>
    <col min="8464" max="8464" width="13.125" style="80" customWidth="1"/>
    <col min="8465" max="8465" width="14.25" style="80" customWidth="1"/>
    <col min="8466" max="8466" width="14.75" style="80" customWidth="1"/>
    <col min="8467" max="8467" width="10.75" style="80" customWidth="1"/>
    <col min="8468" max="8468" width="10.25" style="80" customWidth="1"/>
    <col min="8469" max="8469" width="14.25" style="80" customWidth="1"/>
    <col min="8470" max="8686" width="9" style="80"/>
    <col min="8687" max="8687" width="11.875" style="80" customWidth="1"/>
    <col min="8688" max="8688" width="16" style="80" customWidth="1"/>
    <col min="8689" max="8689" width="12.625" style="80" customWidth="1"/>
    <col min="8690" max="8690" width="7" style="80" customWidth="1"/>
    <col min="8691" max="8692" width="6.75" style="80" customWidth="1"/>
    <col min="8693" max="8693" width="5.875" style="80" customWidth="1"/>
    <col min="8694" max="8694" width="8.25" style="80" customWidth="1"/>
    <col min="8695" max="8695" width="7.375" style="80" customWidth="1"/>
    <col min="8696" max="8696" width="9.25" style="80" customWidth="1"/>
    <col min="8697" max="8697" width="9.75" style="80" customWidth="1"/>
    <col min="8698" max="8698" width="11.375" style="80" customWidth="1"/>
    <col min="8699" max="8699" width="10.75" style="80" customWidth="1"/>
    <col min="8700" max="8700" width="6.75" style="80" customWidth="1"/>
    <col min="8701" max="8701" width="8.375" style="80" customWidth="1"/>
    <col min="8702" max="8702" width="9.375" style="80" customWidth="1"/>
    <col min="8703" max="8703" width="7.25" style="80" customWidth="1"/>
    <col min="8704" max="8704" width="9.25" style="80" customWidth="1"/>
    <col min="8705" max="8705" width="10" style="80" customWidth="1"/>
    <col min="8706" max="8706" width="9.75" style="80" customWidth="1"/>
    <col min="8707" max="8707" width="10.25" style="80" customWidth="1"/>
    <col min="8708" max="8708" width="8.125" style="80" customWidth="1"/>
    <col min="8709" max="8709" width="9.125" style="80" bestFit="1" customWidth="1"/>
    <col min="8710" max="8710" width="12.375" style="80" customWidth="1"/>
    <col min="8711" max="8711" width="14.125" style="80" customWidth="1"/>
    <col min="8712" max="8712" width="10.25" style="80" customWidth="1"/>
    <col min="8713" max="8713" width="11.375" style="80" bestFit="1" customWidth="1"/>
    <col min="8714" max="8714" width="12" style="80" customWidth="1"/>
    <col min="8715" max="8715" width="12.875" style="80" customWidth="1"/>
    <col min="8716" max="8716" width="15.625" style="80" customWidth="1"/>
    <col min="8717" max="8717" width="11.75" style="80" customWidth="1"/>
    <col min="8718" max="8718" width="13.75" style="80" customWidth="1"/>
    <col min="8719" max="8719" width="12.25" style="80" customWidth="1"/>
    <col min="8720" max="8720" width="13.125" style="80" customWidth="1"/>
    <col min="8721" max="8721" width="14.25" style="80" customWidth="1"/>
    <col min="8722" max="8722" width="14.75" style="80" customWidth="1"/>
    <col min="8723" max="8723" width="10.75" style="80" customWidth="1"/>
    <col min="8724" max="8724" width="10.25" style="80" customWidth="1"/>
    <col min="8725" max="8725" width="14.25" style="80" customWidth="1"/>
    <col min="8726" max="8942" width="9" style="80"/>
    <col min="8943" max="8943" width="11.875" style="80" customWidth="1"/>
    <col min="8944" max="8944" width="16" style="80" customWidth="1"/>
    <col min="8945" max="8945" width="12.625" style="80" customWidth="1"/>
    <col min="8946" max="8946" width="7" style="80" customWidth="1"/>
    <col min="8947" max="8948" width="6.75" style="80" customWidth="1"/>
    <col min="8949" max="8949" width="5.875" style="80" customWidth="1"/>
    <col min="8950" max="8950" width="8.25" style="80" customWidth="1"/>
    <col min="8951" max="8951" width="7.375" style="80" customWidth="1"/>
    <col min="8952" max="8952" width="9.25" style="80" customWidth="1"/>
    <col min="8953" max="8953" width="9.75" style="80" customWidth="1"/>
    <col min="8954" max="8954" width="11.375" style="80" customWidth="1"/>
    <col min="8955" max="8955" width="10.75" style="80" customWidth="1"/>
    <col min="8956" max="8956" width="6.75" style="80" customWidth="1"/>
    <col min="8957" max="8957" width="8.375" style="80" customWidth="1"/>
    <col min="8958" max="8958" width="9.375" style="80" customWidth="1"/>
    <col min="8959" max="8959" width="7.25" style="80" customWidth="1"/>
    <col min="8960" max="8960" width="9.25" style="80" customWidth="1"/>
    <col min="8961" max="8961" width="10" style="80" customWidth="1"/>
    <col min="8962" max="8962" width="9.75" style="80" customWidth="1"/>
    <col min="8963" max="8963" width="10.25" style="80" customWidth="1"/>
    <col min="8964" max="8964" width="8.125" style="80" customWidth="1"/>
    <col min="8965" max="8965" width="9.125" style="80" bestFit="1" customWidth="1"/>
    <col min="8966" max="8966" width="12.375" style="80" customWidth="1"/>
    <col min="8967" max="8967" width="14.125" style="80" customWidth="1"/>
    <col min="8968" max="8968" width="10.25" style="80" customWidth="1"/>
    <col min="8969" max="8969" width="11.375" style="80" bestFit="1" customWidth="1"/>
    <col min="8970" max="8970" width="12" style="80" customWidth="1"/>
    <col min="8971" max="8971" width="12.875" style="80" customWidth="1"/>
    <col min="8972" max="8972" width="15.625" style="80" customWidth="1"/>
    <col min="8973" max="8973" width="11.75" style="80" customWidth="1"/>
    <col min="8974" max="8974" width="13.75" style="80" customWidth="1"/>
    <col min="8975" max="8975" width="12.25" style="80" customWidth="1"/>
    <col min="8976" max="8976" width="13.125" style="80" customWidth="1"/>
    <col min="8977" max="8977" width="14.25" style="80" customWidth="1"/>
    <col min="8978" max="8978" width="14.75" style="80" customWidth="1"/>
    <col min="8979" max="8979" width="10.75" style="80" customWidth="1"/>
    <col min="8980" max="8980" width="10.25" style="80" customWidth="1"/>
    <col min="8981" max="8981" width="14.25" style="80" customWidth="1"/>
    <col min="8982" max="9198" width="9" style="80"/>
    <col min="9199" max="9199" width="11.875" style="80" customWidth="1"/>
    <col min="9200" max="9200" width="16" style="80" customWidth="1"/>
    <col min="9201" max="9201" width="12.625" style="80" customWidth="1"/>
    <col min="9202" max="9202" width="7" style="80" customWidth="1"/>
    <col min="9203" max="9204" width="6.75" style="80" customWidth="1"/>
    <col min="9205" max="9205" width="5.875" style="80" customWidth="1"/>
    <col min="9206" max="9206" width="8.25" style="80" customWidth="1"/>
    <col min="9207" max="9207" width="7.375" style="80" customWidth="1"/>
    <col min="9208" max="9208" width="9.25" style="80" customWidth="1"/>
    <col min="9209" max="9209" width="9.75" style="80" customWidth="1"/>
    <col min="9210" max="9210" width="11.375" style="80" customWidth="1"/>
    <col min="9211" max="9211" width="10.75" style="80" customWidth="1"/>
    <col min="9212" max="9212" width="6.75" style="80" customWidth="1"/>
    <col min="9213" max="9213" width="8.375" style="80" customWidth="1"/>
    <col min="9214" max="9214" width="9.375" style="80" customWidth="1"/>
    <col min="9215" max="9215" width="7.25" style="80" customWidth="1"/>
    <col min="9216" max="9216" width="9.25" style="80" customWidth="1"/>
    <col min="9217" max="9217" width="10" style="80" customWidth="1"/>
    <col min="9218" max="9218" width="9.75" style="80" customWidth="1"/>
    <col min="9219" max="9219" width="10.25" style="80" customWidth="1"/>
    <col min="9220" max="9220" width="8.125" style="80" customWidth="1"/>
    <col min="9221" max="9221" width="9.125" style="80" bestFit="1" customWidth="1"/>
    <col min="9222" max="9222" width="12.375" style="80" customWidth="1"/>
    <col min="9223" max="9223" width="14.125" style="80" customWidth="1"/>
    <col min="9224" max="9224" width="10.25" style="80" customWidth="1"/>
    <col min="9225" max="9225" width="11.375" style="80" bestFit="1" customWidth="1"/>
    <col min="9226" max="9226" width="12" style="80" customWidth="1"/>
    <col min="9227" max="9227" width="12.875" style="80" customWidth="1"/>
    <col min="9228" max="9228" width="15.625" style="80" customWidth="1"/>
    <col min="9229" max="9229" width="11.75" style="80" customWidth="1"/>
    <col min="9230" max="9230" width="13.75" style="80" customWidth="1"/>
    <col min="9231" max="9231" width="12.25" style="80" customWidth="1"/>
    <col min="9232" max="9232" width="13.125" style="80" customWidth="1"/>
    <col min="9233" max="9233" width="14.25" style="80" customWidth="1"/>
    <col min="9234" max="9234" width="14.75" style="80" customWidth="1"/>
    <col min="9235" max="9235" width="10.75" style="80" customWidth="1"/>
    <col min="9236" max="9236" width="10.25" style="80" customWidth="1"/>
    <col min="9237" max="9237" width="14.25" style="80" customWidth="1"/>
    <col min="9238" max="9454" width="9" style="80"/>
    <col min="9455" max="9455" width="11.875" style="80" customWidth="1"/>
    <col min="9456" max="9456" width="16" style="80" customWidth="1"/>
    <col min="9457" max="9457" width="12.625" style="80" customWidth="1"/>
    <col min="9458" max="9458" width="7" style="80" customWidth="1"/>
    <col min="9459" max="9460" width="6.75" style="80" customWidth="1"/>
    <col min="9461" max="9461" width="5.875" style="80" customWidth="1"/>
    <col min="9462" max="9462" width="8.25" style="80" customWidth="1"/>
    <col min="9463" max="9463" width="7.375" style="80" customWidth="1"/>
    <col min="9464" max="9464" width="9.25" style="80" customWidth="1"/>
    <col min="9465" max="9465" width="9.75" style="80" customWidth="1"/>
    <col min="9466" max="9466" width="11.375" style="80" customWidth="1"/>
    <col min="9467" max="9467" width="10.75" style="80" customWidth="1"/>
    <col min="9468" max="9468" width="6.75" style="80" customWidth="1"/>
    <col min="9469" max="9469" width="8.375" style="80" customWidth="1"/>
    <col min="9470" max="9470" width="9.375" style="80" customWidth="1"/>
    <col min="9471" max="9471" width="7.25" style="80" customWidth="1"/>
    <col min="9472" max="9472" width="9.25" style="80" customWidth="1"/>
    <col min="9473" max="9473" width="10" style="80" customWidth="1"/>
    <col min="9474" max="9474" width="9.75" style="80" customWidth="1"/>
    <col min="9475" max="9475" width="10.25" style="80" customWidth="1"/>
    <col min="9476" max="9476" width="8.125" style="80" customWidth="1"/>
    <col min="9477" max="9477" width="9.125" style="80" bestFit="1" customWidth="1"/>
    <col min="9478" max="9478" width="12.375" style="80" customWidth="1"/>
    <col min="9479" max="9479" width="14.125" style="80" customWidth="1"/>
    <col min="9480" max="9480" width="10.25" style="80" customWidth="1"/>
    <col min="9481" max="9481" width="11.375" style="80" bestFit="1" customWidth="1"/>
    <col min="9482" max="9482" width="12" style="80" customWidth="1"/>
    <col min="9483" max="9483" width="12.875" style="80" customWidth="1"/>
    <col min="9484" max="9484" width="15.625" style="80" customWidth="1"/>
    <col min="9485" max="9485" width="11.75" style="80" customWidth="1"/>
    <col min="9486" max="9486" width="13.75" style="80" customWidth="1"/>
    <col min="9487" max="9487" width="12.25" style="80" customWidth="1"/>
    <col min="9488" max="9488" width="13.125" style="80" customWidth="1"/>
    <col min="9489" max="9489" width="14.25" style="80" customWidth="1"/>
    <col min="9490" max="9490" width="14.75" style="80" customWidth="1"/>
    <col min="9491" max="9491" width="10.75" style="80" customWidth="1"/>
    <col min="9492" max="9492" width="10.25" style="80" customWidth="1"/>
    <col min="9493" max="9493" width="14.25" style="80" customWidth="1"/>
    <col min="9494" max="9710" width="9" style="80"/>
    <col min="9711" max="9711" width="11.875" style="80" customWidth="1"/>
    <col min="9712" max="9712" width="16" style="80" customWidth="1"/>
    <col min="9713" max="9713" width="12.625" style="80" customWidth="1"/>
    <col min="9714" max="9714" width="7" style="80" customWidth="1"/>
    <col min="9715" max="9716" width="6.75" style="80" customWidth="1"/>
    <col min="9717" max="9717" width="5.875" style="80" customWidth="1"/>
    <col min="9718" max="9718" width="8.25" style="80" customWidth="1"/>
    <col min="9719" max="9719" width="7.375" style="80" customWidth="1"/>
    <col min="9720" max="9720" width="9.25" style="80" customWidth="1"/>
    <col min="9721" max="9721" width="9.75" style="80" customWidth="1"/>
    <col min="9722" max="9722" width="11.375" style="80" customWidth="1"/>
    <col min="9723" max="9723" width="10.75" style="80" customWidth="1"/>
    <col min="9724" max="9724" width="6.75" style="80" customWidth="1"/>
    <col min="9725" max="9725" width="8.375" style="80" customWidth="1"/>
    <col min="9726" max="9726" width="9.375" style="80" customWidth="1"/>
    <col min="9727" max="9727" width="7.25" style="80" customWidth="1"/>
    <col min="9728" max="9728" width="9.25" style="80" customWidth="1"/>
    <col min="9729" max="9729" width="10" style="80" customWidth="1"/>
    <col min="9730" max="9730" width="9.75" style="80" customWidth="1"/>
    <col min="9731" max="9731" width="10.25" style="80" customWidth="1"/>
    <col min="9732" max="9732" width="8.125" style="80" customWidth="1"/>
    <col min="9733" max="9733" width="9.125" style="80" bestFit="1" customWidth="1"/>
    <col min="9734" max="9734" width="12.375" style="80" customWidth="1"/>
    <col min="9735" max="9735" width="14.125" style="80" customWidth="1"/>
    <col min="9736" max="9736" width="10.25" style="80" customWidth="1"/>
    <col min="9737" max="9737" width="11.375" style="80" bestFit="1" customWidth="1"/>
    <col min="9738" max="9738" width="12" style="80" customWidth="1"/>
    <col min="9739" max="9739" width="12.875" style="80" customWidth="1"/>
    <col min="9740" max="9740" width="15.625" style="80" customWidth="1"/>
    <col min="9741" max="9741" width="11.75" style="80" customWidth="1"/>
    <col min="9742" max="9742" width="13.75" style="80" customWidth="1"/>
    <col min="9743" max="9743" width="12.25" style="80" customWidth="1"/>
    <col min="9744" max="9744" width="13.125" style="80" customWidth="1"/>
    <col min="9745" max="9745" width="14.25" style="80" customWidth="1"/>
    <col min="9746" max="9746" width="14.75" style="80" customWidth="1"/>
    <col min="9747" max="9747" width="10.75" style="80" customWidth="1"/>
    <col min="9748" max="9748" width="10.25" style="80" customWidth="1"/>
    <col min="9749" max="9749" width="14.25" style="80" customWidth="1"/>
    <col min="9750" max="9966" width="9" style="80"/>
    <col min="9967" max="9967" width="11.875" style="80" customWidth="1"/>
    <col min="9968" max="9968" width="16" style="80" customWidth="1"/>
    <col min="9969" max="9969" width="12.625" style="80" customWidth="1"/>
    <col min="9970" max="9970" width="7" style="80" customWidth="1"/>
    <col min="9971" max="9972" width="6.75" style="80" customWidth="1"/>
    <col min="9973" max="9973" width="5.875" style="80" customWidth="1"/>
    <col min="9974" max="9974" width="8.25" style="80" customWidth="1"/>
    <col min="9975" max="9975" width="7.375" style="80" customWidth="1"/>
    <col min="9976" max="9976" width="9.25" style="80" customWidth="1"/>
    <col min="9977" max="9977" width="9.75" style="80" customWidth="1"/>
    <col min="9978" max="9978" width="11.375" style="80" customWidth="1"/>
    <col min="9979" max="9979" width="10.75" style="80" customWidth="1"/>
    <col min="9980" max="9980" width="6.75" style="80" customWidth="1"/>
    <col min="9981" max="9981" width="8.375" style="80" customWidth="1"/>
    <col min="9982" max="9982" width="9.375" style="80" customWidth="1"/>
    <col min="9983" max="9983" width="7.25" style="80" customWidth="1"/>
    <col min="9984" max="9984" width="9.25" style="80" customWidth="1"/>
    <col min="9985" max="9985" width="10" style="80" customWidth="1"/>
    <col min="9986" max="9986" width="9.75" style="80" customWidth="1"/>
    <col min="9987" max="9987" width="10.25" style="80" customWidth="1"/>
    <col min="9988" max="9988" width="8.125" style="80" customWidth="1"/>
    <col min="9989" max="9989" width="9.125" style="80" bestFit="1" customWidth="1"/>
    <col min="9990" max="9990" width="12.375" style="80" customWidth="1"/>
    <col min="9991" max="9991" width="14.125" style="80" customWidth="1"/>
    <col min="9992" max="9992" width="10.25" style="80" customWidth="1"/>
    <col min="9993" max="9993" width="11.375" style="80" bestFit="1" customWidth="1"/>
    <col min="9994" max="9994" width="12" style="80" customWidth="1"/>
    <col min="9995" max="9995" width="12.875" style="80" customWidth="1"/>
    <col min="9996" max="9996" width="15.625" style="80" customWidth="1"/>
    <col min="9997" max="9997" width="11.75" style="80" customWidth="1"/>
    <col min="9998" max="9998" width="13.75" style="80" customWidth="1"/>
    <col min="9999" max="9999" width="12.25" style="80" customWidth="1"/>
    <col min="10000" max="10000" width="13.125" style="80" customWidth="1"/>
    <col min="10001" max="10001" width="14.25" style="80" customWidth="1"/>
    <col min="10002" max="10002" width="14.75" style="80" customWidth="1"/>
    <col min="10003" max="10003" width="10.75" style="80" customWidth="1"/>
    <col min="10004" max="10004" width="10.25" style="80" customWidth="1"/>
    <col min="10005" max="10005" width="14.25" style="80" customWidth="1"/>
    <col min="10006" max="10222" width="9" style="80"/>
    <col min="10223" max="10223" width="11.875" style="80" customWidth="1"/>
    <col min="10224" max="10224" width="16" style="80" customWidth="1"/>
    <col min="10225" max="10225" width="12.625" style="80" customWidth="1"/>
    <col min="10226" max="10226" width="7" style="80" customWidth="1"/>
    <col min="10227" max="10228" width="6.75" style="80" customWidth="1"/>
    <col min="10229" max="10229" width="5.875" style="80" customWidth="1"/>
    <col min="10230" max="10230" width="8.25" style="80" customWidth="1"/>
    <col min="10231" max="10231" width="7.375" style="80" customWidth="1"/>
    <col min="10232" max="10232" width="9.25" style="80" customWidth="1"/>
    <col min="10233" max="10233" width="9.75" style="80" customWidth="1"/>
    <col min="10234" max="10234" width="11.375" style="80" customWidth="1"/>
    <col min="10235" max="10235" width="10.75" style="80" customWidth="1"/>
    <col min="10236" max="10236" width="6.75" style="80" customWidth="1"/>
    <col min="10237" max="10237" width="8.375" style="80" customWidth="1"/>
    <col min="10238" max="10238" width="9.375" style="80" customWidth="1"/>
    <col min="10239" max="10239" width="7.25" style="80" customWidth="1"/>
    <col min="10240" max="10240" width="9.25" style="80" customWidth="1"/>
    <col min="10241" max="10241" width="10" style="80" customWidth="1"/>
    <col min="10242" max="10242" width="9.75" style="80" customWidth="1"/>
    <col min="10243" max="10243" width="10.25" style="80" customWidth="1"/>
    <col min="10244" max="10244" width="8.125" style="80" customWidth="1"/>
    <col min="10245" max="10245" width="9.125" style="80" bestFit="1" customWidth="1"/>
    <col min="10246" max="10246" width="12.375" style="80" customWidth="1"/>
    <col min="10247" max="10247" width="14.125" style="80" customWidth="1"/>
    <col min="10248" max="10248" width="10.25" style="80" customWidth="1"/>
    <col min="10249" max="10249" width="11.375" style="80" bestFit="1" customWidth="1"/>
    <col min="10250" max="10250" width="12" style="80" customWidth="1"/>
    <col min="10251" max="10251" width="12.875" style="80" customWidth="1"/>
    <col min="10252" max="10252" width="15.625" style="80" customWidth="1"/>
    <col min="10253" max="10253" width="11.75" style="80" customWidth="1"/>
    <col min="10254" max="10254" width="13.75" style="80" customWidth="1"/>
    <col min="10255" max="10255" width="12.25" style="80" customWidth="1"/>
    <col min="10256" max="10256" width="13.125" style="80" customWidth="1"/>
    <col min="10257" max="10257" width="14.25" style="80" customWidth="1"/>
    <col min="10258" max="10258" width="14.75" style="80" customWidth="1"/>
    <col min="10259" max="10259" width="10.75" style="80" customWidth="1"/>
    <col min="10260" max="10260" width="10.25" style="80" customWidth="1"/>
    <col min="10261" max="10261" width="14.25" style="80" customWidth="1"/>
    <col min="10262" max="10478" width="9" style="80"/>
    <col min="10479" max="10479" width="11.875" style="80" customWidth="1"/>
    <col min="10480" max="10480" width="16" style="80" customWidth="1"/>
    <col min="10481" max="10481" width="12.625" style="80" customWidth="1"/>
    <col min="10482" max="10482" width="7" style="80" customWidth="1"/>
    <col min="10483" max="10484" width="6.75" style="80" customWidth="1"/>
    <col min="10485" max="10485" width="5.875" style="80" customWidth="1"/>
    <col min="10486" max="10486" width="8.25" style="80" customWidth="1"/>
    <col min="10487" max="10487" width="7.375" style="80" customWidth="1"/>
    <col min="10488" max="10488" width="9.25" style="80" customWidth="1"/>
    <col min="10489" max="10489" width="9.75" style="80" customWidth="1"/>
    <col min="10490" max="10490" width="11.375" style="80" customWidth="1"/>
    <col min="10491" max="10491" width="10.75" style="80" customWidth="1"/>
    <col min="10492" max="10492" width="6.75" style="80" customWidth="1"/>
    <col min="10493" max="10493" width="8.375" style="80" customWidth="1"/>
    <col min="10494" max="10494" width="9.375" style="80" customWidth="1"/>
    <col min="10495" max="10495" width="7.25" style="80" customWidth="1"/>
    <col min="10496" max="10496" width="9.25" style="80" customWidth="1"/>
    <col min="10497" max="10497" width="10" style="80" customWidth="1"/>
    <col min="10498" max="10498" width="9.75" style="80" customWidth="1"/>
    <col min="10499" max="10499" width="10.25" style="80" customWidth="1"/>
    <col min="10500" max="10500" width="8.125" style="80" customWidth="1"/>
    <col min="10501" max="10501" width="9.125" style="80" bestFit="1" customWidth="1"/>
    <col min="10502" max="10502" width="12.375" style="80" customWidth="1"/>
    <col min="10503" max="10503" width="14.125" style="80" customWidth="1"/>
    <col min="10504" max="10504" width="10.25" style="80" customWidth="1"/>
    <col min="10505" max="10505" width="11.375" style="80" bestFit="1" customWidth="1"/>
    <col min="10506" max="10506" width="12" style="80" customWidth="1"/>
    <col min="10507" max="10507" width="12.875" style="80" customWidth="1"/>
    <col min="10508" max="10508" width="15.625" style="80" customWidth="1"/>
    <col min="10509" max="10509" width="11.75" style="80" customWidth="1"/>
    <col min="10510" max="10510" width="13.75" style="80" customWidth="1"/>
    <col min="10511" max="10511" width="12.25" style="80" customWidth="1"/>
    <col min="10512" max="10512" width="13.125" style="80" customWidth="1"/>
    <col min="10513" max="10513" width="14.25" style="80" customWidth="1"/>
    <col min="10514" max="10514" width="14.75" style="80" customWidth="1"/>
    <col min="10515" max="10515" width="10.75" style="80" customWidth="1"/>
    <col min="10516" max="10516" width="10.25" style="80" customWidth="1"/>
    <col min="10517" max="10517" width="14.25" style="80" customWidth="1"/>
    <col min="10518" max="10734" width="9" style="80"/>
    <col min="10735" max="10735" width="11.875" style="80" customWidth="1"/>
    <col min="10736" max="10736" width="16" style="80" customWidth="1"/>
    <col min="10737" max="10737" width="12.625" style="80" customWidth="1"/>
    <col min="10738" max="10738" width="7" style="80" customWidth="1"/>
    <col min="10739" max="10740" width="6.75" style="80" customWidth="1"/>
    <col min="10741" max="10741" width="5.875" style="80" customWidth="1"/>
    <col min="10742" max="10742" width="8.25" style="80" customWidth="1"/>
    <col min="10743" max="10743" width="7.375" style="80" customWidth="1"/>
    <col min="10744" max="10744" width="9.25" style="80" customWidth="1"/>
    <col min="10745" max="10745" width="9.75" style="80" customWidth="1"/>
    <col min="10746" max="10746" width="11.375" style="80" customWidth="1"/>
    <col min="10747" max="10747" width="10.75" style="80" customWidth="1"/>
    <col min="10748" max="10748" width="6.75" style="80" customWidth="1"/>
    <col min="10749" max="10749" width="8.375" style="80" customWidth="1"/>
    <col min="10750" max="10750" width="9.375" style="80" customWidth="1"/>
    <col min="10751" max="10751" width="7.25" style="80" customWidth="1"/>
    <col min="10752" max="10752" width="9.25" style="80" customWidth="1"/>
    <col min="10753" max="10753" width="10" style="80" customWidth="1"/>
    <col min="10754" max="10754" width="9.75" style="80" customWidth="1"/>
    <col min="10755" max="10755" width="10.25" style="80" customWidth="1"/>
    <col min="10756" max="10756" width="8.125" style="80" customWidth="1"/>
    <col min="10757" max="10757" width="9.125" style="80" bestFit="1" customWidth="1"/>
    <col min="10758" max="10758" width="12.375" style="80" customWidth="1"/>
    <col min="10759" max="10759" width="14.125" style="80" customWidth="1"/>
    <col min="10760" max="10760" width="10.25" style="80" customWidth="1"/>
    <col min="10761" max="10761" width="11.375" style="80" bestFit="1" customWidth="1"/>
    <col min="10762" max="10762" width="12" style="80" customWidth="1"/>
    <col min="10763" max="10763" width="12.875" style="80" customWidth="1"/>
    <col min="10764" max="10764" width="15.625" style="80" customWidth="1"/>
    <col min="10765" max="10765" width="11.75" style="80" customWidth="1"/>
    <col min="10766" max="10766" width="13.75" style="80" customWidth="1"/>
    <col min="10767" max="10767" width="12.25" style="80" customWidth="1"/>
    <col min="10768" max="10768" width="13.125" style="80" customWidth="1"/>
    <col min="10769" max="10769" width="14.25" style="80" customWidth="1"/>
    <col min="10770" max="10770" width="14.75" style="80" customWidth="1"/>
    <col min="10771" max="10771" width="10.75" style="80" customWidth="1"/>
    <col min="10772" max="10772" width="10.25" style="80" customWidth="1"/>
    <col min="10773" max="10773" width="14.25" style="80" customWidth="1"/>
    <col min="10774" max="10990" width="9" style="80"/>
    <col min="10991" max="10991" width="11.875" style="80" customWidth="1"/>
    <col min="10992" max="10992" width="16" style="80" customWidth="1"/>
    <col min="10993" max="10993" width="12.625" style="80" customWidth="1"/>
    <col min="10994" max="10994" width="7" style="80" customWidth="1"/>
    <col min="10995" max="10996" width="6.75" style="80" customWidth="1"/>
    <col min="10997" max="10997" width="5.875" style="80" customWidth="1"/>
    <col min="10998" max="10998" width="8.25" style="80" customWidth="1"/>
    <col min="10999" max="10999" width="7.375" style="80" customWidth="1"/>
    <col min="11000" max="11000" width="9.25" style="80" customWidth="1"/>
    <col min="11001" max="11001" width="9.75" style="80" customWidth="1"/>
    <col min="11002" max="11002" width="11.375" style="80" customWidth="1"/>
    <col min="11003" max="11003" width="10.75" style="80" customWidth="1"/>
    <col min="11004" max="11004" width="6.75" style="80" customWidth="1"/>
    <col min="11005" max="11005" width="8.375" style="80" customWidth="1"/>
    <col min="11006" max="11006" width="9.375" style="80" customWidth="1"/>
    <col min="11007" max="11007" width="7.25" style="80" customWidth="1"/>
    <col min="11008" max="11008" width="9.25" style="80" customWidth="1"/>
    <col min="11009" max="11009" width="10" style="80" customWidth="1"/>
    <col min="11010" max="11010" width="9.75" style="80" customWidth="1"/>
    <col min="11011" max="11011" width="10.25" style="80" customWidth="1"/>
    <col min="11012" max="11012" width="8.125" style="80" customWidth="1"/>
    <col min="11013" max="11013" width="9.125" style="80" bestFit="1" customWidth="1"/>
    <col min="11014" max="11014" width="12.375" style="80" customWidth="1"/>
    <col min="11015" max="11015" width="14.125" style="80" customWidth="1"/>
    <col min="11016" max="11016" width="10.25" style="80" customWidth="1"/>
    <col min="11017" max="11017" width="11.375" style="80" bestFit="1" customWidth="1"/>
    <col min="11018" max="11018" width="12" style="80" customWidth="1"/>
    <col min="11019" max="11019" width="12.875" style="80" customWidth="1"/>
    <col min="11020" max="11020" width="15.625" style="80" customWidth="1"/>
    <col min="11021" max="11021" width="11.75" style="80" customWidth="1"/>
    <col min="11022" max="11022" width="13.75" style="80" customWidth="1"/>
    <col min="11023" max="11023" width="12.25" style="80" customWidth="1"/>
    <col min="11024" max="11024" width="13.125" style="80" customWidth="1"/>
    <col min="11025" max="11025" width="14.25" style="80" customWidth="1"/>
    <col min="11026" max="11026" width="14.75" style="80" customWidth="1"/>
    <col min="11027" max="11027" width="10.75" style="80" customWidth="1"/>
    <col min="11028" max="11028" width="10.25" style="80" customWidth="1"/>
    <col min="11029" max="11029" width="14.25" style="80" customWidth="1"/>
    <col min="11030" max="11246" width="9" style="80"/>
    <col min="11247" max="11247" width="11.875" style="80" customWidth="1"/>
    <col min="11248" max="11248" width="16" style="80" customWidth="1"/>
    <col min="11249" max="11249" width="12.625" style="80" customWidth="1"/>
    <col min="11250" max="11250" width="7" style="80" customWidth="1"/>
    <col min="11251" max="11252" width="6.75" style="80" customWidth="1"/>
    <col min="11253" max="11253" width="5.875" style="80" customWidth="1"/>
    <col min="11254" max="11254" width="8.25" style="80" customWidth="1"/>
    <col min="11255" max="11255" width="7.375" style="80" customWidth="1"/>
    <col min="11256" max="11256" width="9.25" style="80" customWidth="1"/>
    <col min="11257" max="11257" width="9.75" style="80" customWidth="1"/>
    <col min="11258" max="11258" width="11.375" style="80" customWidth="1"/>
    <col min="11259" max="11259" width="10.75" style="80" customWidth="1"/>
    <col min="11260" max="11260" width="6.75" style="80" customWidth="1"/>
    <col min="11261" max="11261" width="8.375" style="80" customWidth="1"/>
    <col min="11262" max="11262" width="9.375" style="80" customWidth="1"/>
    <col min="11263" max="11263" width="7.25" style="80" customWidth="1"/>
    <col min="11264" max="11264" width="9.25" style="80" customWidth="1"/>
    <col min="11265" max="11265" width="10" style="80" customWidth="1"/>
    <col min="11266" max="11266" width="9.75" style="80" customWidth="1"/>
    <col min="11267" max="11267" width="10.25" style="80" customWidth="1"/>
    <col min="11268" max="11268" width="8.125" style="80" customWidth="1"/>
    <col min="11269" max="11269" width="9.125" style="80" bestFit="1" customWidth="1"/>
    <col min="11270" max="11270" width="12.375" style="80" customWidth="1"/>
    <col min="11271" max="11271" width="14.125" style="80" customWidth="1"/>
    <col min="11272" max="11272" width="10.25" style="80" customWidth="1"/>
    <col min="11273" max="11273" width="11.375" style="80" bestFit="1" customWidth="1"/>
    <col min="11274" max="11274" width="12" style="80" customWidth="1"/>
    <col min="11275" max="11275" width="12.875" style="80" customWidth="1"/>
    <col min="11276" max="11276" width="15.625" style="80" customWidth="1"/>
    <col min="11277" max="11277" width="11.75" style="80" customWidth="1"/>
    <col min="11278" max="11278" width="13.75" style="80" customWidth="1"/>
    <col min="11279" max="11279" width="12.25" style="80" customWidth="1"/>
    <col min="11280" max="11280" width="13.125" style="80" customWidth="1"/>
    <col min="11281" max="11281" width="14.25" style="80" customWidth="1"/>
    <col min="11282" max="11282" width="14.75" style="80" customWidth="1"/>
    <col min="11283" max="11283" width="10.75" style="80" customWidth="1"/>
    <col min="11284" max="11284" width="10.25" style="80" customWidth="1"/>
    <col min="11285" max="11285" width="14.25" style="80" customWidth="1"/>
    <col min="11286" max="11502" width="9" style="80"/>
    <col min="11503" max="11503" width="11.875" style="80" customWidth="1"/>
    <col min="11504" max="11504" width="16" style="80" customWidth="1"/>
    <col min="11505" max="11505" width="12.625" style="80" customWidth="1"/>
    <col min="11506" max="11506" width="7" style="80" customWidth="1"/>
    <col min="11507" max="11508" width="6.75" style="80" customWidth="1"/>
    <col min="11509" max="11509" width="5.875" style="80" customWidth="1"/>
    <col min="11510" max="11510" width="8.25" style="80" customWidth="1"/>
    <col min="11511" max="11511" width="7.375" style="80" customWidth="1"/>
    <col min="11512" max="11512" width="9.25" style="80" customWidth="1"/>
    <col min="11513" max="11513" width="9.75" style="80" customWidth="1"/>
    <col min="11514" max="11514" width="11.375" style="80" customWidth="1"/>
    <col min="11515" max="11515" width="10.75" style="80" customWidth="1"/>
    <col min="11516" max="11516" width="6.75" style="80" customWidth="1"/>
    <col min="11517" max="11517" width="8.375" style="80" customWidth="1"/>
    <col min="11518" max="11518" width="9.375" style="80" customWidth="1"/>
    <col min="11519" max="11519" width="7.25" style="80" customWidth="1"/>
    <col min="11520" max="11520" width="9.25" style="80" customWidth="1"/>
    <col min="11521" max="11521" width="10" style="80" customWidth="1"/>
    <col min="11522" max="11522" width="9.75" style="80" customWidth="1"/>
    <col min="11523" max="11523" width="10.25" style="80" customWidth="1"/>
    <col min="11524" max="11524" width="8.125" style="80" customWidth="1"/>
    <col min="11525" max="11525" width="9.125" style="80" bestFit="1" customWidth="1"/>
    <col min="11526" max="11526" width="12.375" style="80" customWidth="1"/>
    <col min="11527" max="11527" width="14.125" style="80" customWidth="1"/>
    <col min="11528" max="11528" width="10.25" style="80" customWidth="1"/>
    <col min="11529" max="11529" width="11.375" style="80" bestFit="1" customWidth="1"/>
    <col min="11530" max="11530" width="12" style="80" customWidth="1"/>
    <col min="11531" max="11531" width="12.875" style="80" customWidth="1"/>
    <col min="11532" max="11532" width="15.625" style="80" customWidth="1"/>
    <col min="11533" max="11533" width="11.75" style="80" customWidth="1"/>
    <col min="11534" max="11534" width="13.75" style="80" customWidth="1"/>
    <col min="11535" max="11535" width="12.25" style="80" customWidth="1"/>
    <col min="11536" max="11536" width="13.125" style="80" customWidth="1"/>
    <col min="11537" max="11537" width="14.25" style="80" customWidth="1"/>
    <col min="11538" max="11538" width="14.75" style="80" customWidth="1"/>
    <col min="11539" max="11539" width="10.75" style="80" customWidth="1"/>
    <col min="11540" max="11540" width="10.25" style="80" customWidth="1"/>
    <col min="11541" max="11541" width="14.25" style="80" customWidth="1"/>
    <col min="11542" max="11758" width="9" style="80"/>
    <col min="11759" max="11759" width="11.875" style="80" customWidth="1"/>
    <col min="11760" max="11760" width="16" style="80" customWidth="1"/>
    <col min="11761" max="11761" width="12.625" style="80" customWidth="1"/>
    <col min="11762" max="11762" width="7" style="80" customWidth="1"/>
    <col min="11763" max="11764" width="6.75" style="80" customWidth="1"/>
    <col min="11765" max="11765" width="5.875" style="80" customWidth="1"/>
    <col min="11766" max="11766" width="8.25" style="80" customWidth="1"/>
    <col min="11767" max="11767" width="7.375" style="80" customWidth="1"/>
    <col min="11768" max="11768" width="9.25" style="80" customWidth="1"/>
    <col min="11769" max="11769" width="9.75" style="80" customWidth="1"/>
    <col min="11770" max="11770" width="11.375" style="80" customWidth="1"/>
    <col min="11771" max="11771" width="10.75" style="80" customWidth="1"/>
    <col min="11772" max="11772" width="6.75" style="80" customWidth="1"/>
    <col min="11773" max="11773" width="8.375" style="80" customWidth="1"/>
    <col min="11774" max="11774" width="9.375" style="80" customWidth="1"/>
    <col min="11775" max="11775" width="7.25" style="80" customWidth="1"/>
    <col min="11776" max="11776" width="9.25" style="80" customWidth="1"/>
    <col min="11777" max="11777" width="10" style="80" customWidth="1"/>
    <col min="11778" max="11778" width="9.75" style="80" customWidth="1"/>
    <col min="11779" max="11779" width="10.25" style="80" customWidth="1"/>
    <col min="11780" max="11780" width="8.125" style="80" customWidth="1"/>
    <col min="11781" max="11781" width="9.125" style="80" bestFit="1" customWidth="1"/>
    <col min="11782" max="11782" width="12.375" style="80" customWidth="1"/>
    <col min="11783" max="11783" width="14.125" style="80" customWidth="1"/>
    <col min="11784" max="11784" width="10.25" style="80" customWidth="1"/>
    <col min="11785" max="11785" width="11.375" style="80" bestFit="1" customWidth="1"/>
    <col min="11786" max="11786" width="12" style="80" customWidth="1"/>
    <col min="11787" max="11787" width="12.875" style="80" customWidth="1"/>
    <col min="11788" max="11788" width="15.625" style="80" customWidth="1"/>
    <col min="11789" max="11789" width="11.75" style="80" customWidth="1"/>
    <col min="11790" max="11790" width="13.75" style="80" customWidth="1"/>
    <col min="11791" max="11791" width="12.25" style="80" customWidth="1"/>
    <col min="11792" max="11792" width="13.125" style="80" customWidth="1"/>
    <col min="11793" max="11793" width="14.25" style="80" customWidth="1"/>
    <col min="11794" max="11794" width="14.75" style="80" customWidth="1"/>
    <col min="11795" max="11795" width="10.75" style="80" customWidth="1"/>
    <col min="11796" max="11796" width="10.25" style="80" customWidth="1"/>
    <col min="11797" max="11797" width="14.25" style="80" customWidth="1"/>
    <col min="11798" max="12014" width="9" style="80"/>
    <col min="12015" max="12015" width="11.875" style="80" customWidth="1"/>
    <col min="12016" max="12016" width="16" style="80" customWidth="1"/>
    <col min="12017" max="12017" width="12.625" style="80" customWidth="1"/>
    <col min="12018" max="12018" width="7" style="80" customWidth="1"/>
    <col min="12019" max="12020" width="6.75" style="80" customWidth="1"/>
    <col min="12021" max="12021" width="5.875" style="80" customWidth="1"/>
    <col min="12022" max="12022" width="8.25" style="80" customWidth="1"/>
    <col min="12023" max="12023" width="7.375" style="80" customWidth="1"/>
    <col min="12024" max="12024" width="9.25" style="80" customWidth="1"/>
    <col min="12025" max="12025" width="9.75" style="80" customWidth="1"/>
    <col min="12026" max="12026" width="11.375" style="80" customWidth="1"/>
    <col min="12027" max="12027" width="10.75" style="80" customWidth="1"/>
    <col min="12028" max="12028" width="6.75" style="80" customWidth="1"/>
    <col min="12029" max="12029" width="8.375" style="80" customWidth="1"/>
    <col min="12030" max="12030" width="9.375" style="80" customWidth="1"/>
    <col min="12031" max="12031" width="7.25" style="80" customWidth="1"/>
    <col min="12032" max="12032" width="9.25" style="80" customWidth="1"/>
    <col min="12033" max="12033" width="10" style="80" customWidth="1"/>
    <col min="12034" max="12034" width="9.75" style="80" customWidth="1"/>
    <col min="12035" max="12035" width="10.25" style="80" customWidth="1"/>
    <col min="12036" max="12036" width="8.125" style="80" customWidth="1"/>
    <col min="12037" max="12037" width="9.125" style="80" bestFit="1" customWidth="1"/>
    <col min="12038" max="12038" width="12.375" style="80" customWidth="1"/>
    <col min="12039" max="12039" width="14.125" style="80" customWidth="1"/>
    <col min="12040" max="12040" width="10.25" style="80" customWidth="1"/>
    <col min="12041" max="12041" width="11.375" style="80" bestFit="1" customWidth="1"/>
    <col min="12042" max="12042" width="12" style="80" customWidth="1"/>
    <col min="12043" max="12043" width="12.875" style="80" customWidth="1"/>
    <col min="12044" max="12044" width="15.625" style="80" customWidth="1"/>
    <col min="12045" max="12045" width="11.75" style="80" customWidth="1"/>
    <col min="12046" max="12046" width="13.75" style="80" customWidth="1"/>
    <col min="12047" max="12047" width="12.25" style="80" customWidth="1"/>
    <col min="12048" max="12048" width="13.125" style="80" customWidth="1"/>
    <col min="12049" max="12049" width="14.25" style="80" customWidth="1"/>
    <col min="12050" max="12050" width="14.75" style="80" customWidth="1"/>
    <col min="12051" max="12051" width="10.75" style="80" customWidth="1"/>
    <col min="12052" max="12052" width="10.25" style="80" customWidth="1"/>
    <col min="12053" max="12053" width="14.25" style="80" customWidth="1"/>
    <col min="12054" max="12270" width="9" style="80"/>
    <col min="12271" max="12271" width="11.875" style="80" customWidth="1"/>
    <col min="12272" max="12272" width="16" style="80" customWidth="1"/>
    <col min="12273" max="12273" width="12.625" style="80" customWidth="1"/>
    <col min="12274" max="12274" width="7" style="80" customWidth="1"/>
    <col min="12275" max="12276" width="6.75" style="80" customWidth="1"/>
    <col min="12277" max="12277" width="5.875" style="80" customWidth="1"/>
    <col min="12278" max="12278" width="8.25" style="80" customWidth="1"/>
    <col min="12279" max="12279" width="7.375" style="80" customWidth="1"/>
    <col min="12280" max="12280" width="9.25" style="80" customWidth="1"/>
    <col min="12281" max="12281" width="9.75" style="80" customWidth="1"/>
    <col min="12282" max="12282" width="11.375" style="80" customWidth="1"/>
    <col min="12283" max="12283" width="10.75" style="80" customWidth="1"/>
    <col min="12284" max="12284" width="6.75" style="80" customWidth="1"/>
    <col min="12285" max="12285" width="8.375" style="80" customWidth="1"/>
    <col min="12286" max="12286" width="9.375" style="80" customWidth="1"/>
    <col min="12287" max="12287" width="7.25" style="80" customWidth="1"/>
    <col min="12288" max="12288" width="9.25" style="80" customWidth="1"/>
    <col min="12289" max="12289" width="10" style="80" customWidth="1"/>
    <col min="12290" max="12290" width="9.75" style="80" customWidth="1"/>
    <col min="12291" max="12291" width="10.25" style="80" customWidth="1"/>
    <col min="12292" max="12292" width="8.125" style="80" customWidth="1"/>
    <col min="12293" max="12293" width="9.125" style="80" bestFit="1" customWidth="1"/>
    <col min="12294" max="12294" width="12.375" style="80" customWidth="1"/>
    <col min="12295" max="12295" width="14.125" style="80" customWidth="1"/>
    <col min="12296" max="12296" width="10.25" style="80" customWidth="1"/>
    <col min="12297" max="12297" width="11.375" style="80" bestFit="1" customWidth="1"/>
    <col min="12298" max="12298" width="12" style="80" customWidth="1"/>
    <col min="12299" max="12299" width="12.875" style="80" customWidth="1"/>
    <col min="12300" max="12300" width="15.625" style="80" customWidth="1"/>
    <col min="12301" max="12301" width="11.75" style="80" customWidth="1"/>
    <col min="12302" max="12302" width="13.75" style="80" customWidth="1"/>
    <col min="12303" max="12303" width="12.25" style="80" customWidth="1"/>
    <col min="12304" max="12304" width="13.125" style="80" customWidth="1"/>
    <col min="12305" max="12305" width="14.25" style="80" customWidth="1"/>
    <col min="12306" max="12306" width="14.75" style="80" customWidth="1"/>
    <col min="12307" max="12307" width="10.75" style="80" customWidth="1"/>
    <col min="12308" max="12308" width="10.25" style="80" customWidth="1"/>
    <col min="12309" max="12309" width="14.25" style="80" customWidth="1"/>
    <col min="12310" max="12526" width="9" style="80"/>
    <col min="12527" max="12527" width="11.875" style="80" customWidth="1"/>
    <col min="12528" max="12528" width="16" style="80" customWidth="1"/>
    <col min="12529" max="12529" width="12.625" style="80" customWidth="1"/>
    <col min="12530" max="12530" width="7" style="80" customWidth="1"/>
    <col min="12531" max="12532" width="6.75" style="80" customWidth="1"/>
    <col min="12533" max="12533" width="5.875" style="80" customWidth="1"/>
    <col min="12534" max="12534" width="8.25" style="80" customWidth="1"/>
    <col min="12535" max="12535" width="7.375" style="80" customWidth="1"/>
    <col min="12536" max="12536" width="9.25" style="80" customWidth="1"/>
    <col min="12537" max="12537" width="9.75" style="80" customWidth="1"/>
    <col min="12538" max="12538" width="11.375" style="80" customWidth="1"/>
    <col min="12539" max="12539" width="10.75" style="80" customWidth="1"/>
    <col min="12540" max="12540" width="6.75" style="80" customWidth="1"/>
    <col min="12541" max="12541" width="8.375" style="80" customWidth="1"/>
    <col min="12542" max="12542" width="9.375" style="80" customWidth="1"/>
    <col min="12543" max="12543" width="7.25" style="80" customWidth="1"/>
    <col min="12544" max="12544" width="9.25" style="80" customWidth="1"/>
    <col min="12545" max="12545" width="10" style="80" customWidth="1"/>
    <col min="12546" max="12546" width="9.75" style="80" customWidth="1"/>
    <col min="12547" max="12547" width="10.25" style="80" customWidth="1"/>
    <col min="12548" max="12548" width="8.125" style="80" customWidth="1"/>
    <col min="12549" max="12549" width="9.125" style="80" bestFit="1" customWidth="1"/>
    <col min="12550" max="12550" width="12.375" style="80" customWidth="1"/>
    <col min="12551" max="12551" width="14.125" style="80" customWidth="1"/>
    <col min="12552" max="12552" width="10.25" style="80" customWidth="1"/>
    <col min="12553" max="12553" width="11.375" style="80" bestFit="1" customWidth="1"/>
    <col min="12554" max="12554" width="12" style="80" customWidth="1"/>
    <col min="12555" max="12555" width="12.875" style="80" customWidth="1"/>
    <col min="12556" max="12556" width="15.625" style="80" customWidth="1"/>
    <col min="12557" max="12557" width="11.75" style="80" customWidth="1"/>
    <col min="12558" max="12558" width="13.75" style="80" customWidth="1"/>
    <col min="12559" max="12559" width="12.25" style="80" customWidth="1"/>
    <col min="12560" max="12560" width="13.125" style="80" customWidth="1"/>
    <col min="12561" max="12561" width="14.25" style="80" customWidth="1"/>
    <col min="12562" max="12562" width="14.75" style="80" customWidth="1"/>
    <col min="12563" max="12563" width="10.75" style="80" customWidth="1"/>
    <col min="12564" max="12564" width="10.25" style="80" customWidth="1"/>
    <col min="12565" max="12565" width="14.25" style="80" customWidth="1"/>
    <col min="12566" max="12782" width="9" style="80"/>
    <col min="12783" max="12783" width="11.875" style="80" customWidth="1"/>
    <col min="12784" max="12784" width="16" style="80" customWidth="1"/>
    <col min="12785" max="12785" width="12.625" style="80" customWidth="1"/>
    <col min="12786" max="12786" width="7" style="80" customWidth="1"/>
    <col min="12787" max="12788" width="6.75" style="80" customWidth="1"/>
    <col min="12789" max="12789" width="5.875" style="80" customWidth="1"/>
    <col min="12790" max="12790" width="8.25" style="80" customWidth="1"/>
    <col min="12791" max="12791" width="7.375" style="80" customWidth="1"/>
    <col min="12792" max="12792" width="9.25" style="80" customWidth="1"/>
    <col min="12793" max="12793" width="9.75" style="80" customWidth="1"/>
    <col min="12794" max="12794" width="11.375" style="80" customWidth="1"/>
    <col min="12795" max="12795" width="10.75" style="80" customWidth="1"/>
    <col min="12796" max="12796" width="6.75" style="80" customWidth="1"/>
    <col min="12797" max="12797" width="8.375" style="80" customWidth="1"/>
    <col min="12798" max="12798" width="9.375" style="80" customWidth="1"/>
    <col min="12799" max="12799" width="7.25" style="80" customWidth="1"/>
    <col min="12800" max="12800" width="9.25" style="80" customWidth="1"/>
    <col min="12801" max="12801" width="10" style="80" customWidth="1"/>
    <col min="12802" max="12802" width="9.75" style="80" customWidth="1"/>
    <col min="12803" max="12803" width="10.25" style="80" customWidth="1"/>
    <col min="12804" max="12804" width="8.125" style="80" customWidth="1"/>
    <col min="12805" max="12805" width="9.125" style="80" bestFit="1" customWidth="1"/>
    <col min="12806" max="12806" width="12.375" style="80" customWidth="1"/>
    <col min="12807" max="12807" width="14.125" style="80" customWidth="1"/>
    <col min="12808" max="12808" width="10.25" style="80" customWidth="1"/>
    <col min="12809" max="12809" width="11.375" style="80" bestFit="1" customWidth="1"/>
    <col min="12810" max="12810" width="12" style="80" customWidth="1"/>
    <col min="12811" max="12811" width="12.875" style="80" customWidth="1"/>
    <col min="12812" max="12812" width="15.625" style="80" customWidth="1"/>
    <col min="12813" max="12813" width="11.75" style="80" customWidth="1"/>
    <col min="12814" max="12814" width="13.75" style="80" customWidth="1"/>
    <col min="12815" max="12815" width="12.25" style="80" customWidth="1"/>
    <col min="12816" max="12816" width="13.125" style="80" customWidth="1"/>
    <col min="12817" max="12817" width="14.25" style="80" customWidth="1"/>
    <col min="12818" max="12818" width="14.75" style="80" customWidth="1"/>
    <col min="12819" max="12819" width="10.75" style="80" customWidth="1"/>
    <col min="12820" max="12820" width="10.25" style="80" customWidth="1"/>
    <col min="12821" max="12821" width="14.25" style="80" customWidth="1"/>
    <col min="12822" max="13038" width="9" style="80"/>
    <col min="13039" max="13039" width="11.875" style="80" customWidth="1"/>
    <col min="13040" max="13040" width="16" style="80" customWidth="1"/>
    <col min="13041" max="13041" width="12.625" style="80" customWidth="1"/>
    <col min="13042" max="13042" width="7" style="80" customWidth="1"/>
    <col min="13043" max="13044" width="6.75" style="80" customWidth="1"/>
    <col min="13045" max="13045" width="5.875" style="80" customWidth="1"/>
    <col min="13046" max="13046" width="8.25" style="80" customWidth="1"/>
    <col min="13047" max="13047" width="7.375" style="80" customWidth="1"/>
    <col min="13048" max="13048" width="9.25" style="80" customWidth="1"/>
    <col min="13049" max="13049" width="9.75" style="80" customWidth="1"/>
    <col min="13050" max="13050" width="11.375" style="80" customWidth="1"/>
    <col min="13051" max="13051" width="10.75" style="80" customWidth="1"/>
    <col min="13052" max="13052" width="6.75" style="80" customWidth="1"/>
    <col min="13053" max="13053" width="8.375" style="80" customWidth="1"/>
    <col min="13054" max="13054" width="9.375" style="80" customWidth="1"/>
    <col min="13055" max="13055" width="7.25" style="80" customWidth="1"/>
    <col min="13056" max="13056" width="9.25" style="80" customWidth="1"/>
    <col min="13057" max="13057" width="10" style="80" customWidth="1"/>
    <col min="13058" max="13058" width="9.75" style="80" customWidth="1"/>
    <col min="13059" max="13059" width="10.25" style="80" customWidth="1"/>
    <col min="13060" max="13060" width="8.125" style="80" customWidth="1"/>
    <col min="13061" max="13061" width="9.125" style="80" bestFit="1" customWidth="1"/>
    <col min="13062" max="13062" width="12.375" style="80" customWidth="1"/>
    <col min="13063" max="13063" width="14.125" style="80" customWidth="1"/>
    <col min="13064" max="13064" width="10.25" style="80" customWidth="1"/>
    <col min="13065" max="13065" width="11.375" style="80" bestFit="1" customWidth="1"/>
    <col min="13066" max="13066" width="12" style="80" customWidth="1"/>
    <col min="13067" max="13067" width="12.875" style="80" customWidth="1"/>
    <col min="13068" max="13068" width="15.625" style="80" customWidth="1"/>
    <col min="13069" max="13069" width="11.75" style="80" customWidth="1"/>
    <col min="13070" max="13070" width="13.75" style="80" customWidth="1"/>
    <col min="13071" max="13071" width="12.25" style="80" customWidth="1"/>
    <col min="13072" max="13072" width="13.125" style="80" customWidth="1"/>
    <col min="13073" max="13073" width="14.25" style="80" customWidth="1"/>
    <col min="13074" max="13074" width="14.75" style="80" customWidth="1"/>
    <col min="13075" max="13075" width="10.75" style="80" customWidth="1"/>
    <col min="13076" max="13076" width="10.25" style="80" customWidth="1"/>
    <col min="13077" max="13077" width="14.25" style="80" customWidth="1"/>
    <col min="13078" max="13294" width="9" style="80"/>
    <col min="13295" max="13295" width="11.875" style="80" customWidth="1"/>
    <col min="13296" max="13296" width="16" style="80" customWidth="1"/>
    <col min="13297" max="13297" width="12.625" style="80" customWidth="1"/>
    <col min="13298" max="13298" width="7" style="80" customWidth="1"/>
    <col min="13299" max="13300" width="6.75" style="80" customWidth="1"/>
    <col min="13301" max="13301" width="5.875" style="80" customWidth="1"/>
    <col min="13302" max="13302" width="8.25" style="80" customWidth="1"/>
    <col min="13303" max="13303" width="7.375" style="80" customWidth="1"/>
    <col min="13304" max="13304" width="9.25" style="80" customWidth="1"/>
    <col min="13305" max="13305" width="9.75" style="80" customWidth="1"/>
    <col min="13306" max="13306" width="11.375" style="80" customWidth="1"/>
    <col min="13307" max="13307" width="10.75" style="80" customWidth="1"/>
    <col min="13308" max="13308" width="6.75" style="80" customWidth="1"/>
    <col min="13309" max="13309" width="8.375" style="80" customWidth="1"/>
    <col min="13310" max="13310" width="9.375" style="80" customWidth="1"/>
    <col min="13311" max="13311" width="7.25" style="80" customWidth="1"/>
    <col min="13312" max="13312" width="9.25" style="80" customWidth="1"/>
    <col min="13313" max="13313" width="10" style="80" customWidth="1"/>
    <col min="13314" max="13314" width="9.75" style="80" customWidth="1"/>
    <col min="13315" max="13315" width="10.25" style="80" customWidth="1"/>
    <col min="13316" max="13316" width="8.125" style="80" customWidth="1"/>
    <col min="13317" max="13317" width="9.125" style="80" bestFit="1" customWidth="1"/>
    <col min="13318" max="13318" width="12.375" style="80" customWidth="1"/>
    <col min="13319" max="13319" width="14.125" style="80" customWidth="1"/>
    <col min="13320" max="13320" width="10.25" style="80" customWidth="1"/>
    <col min="13321" max="13321" width="11.375" style="80" bestFit="1" customWidth="1"/>
    <col min="13322" max="13322" width="12" style="80" customWidth="1"/>
    <col min="13323" max="13323" width="12.875" style="80" customWidth="1"/>
    <col min="13324" max="13324" width="15.625" style="80" customWidth="1"/>
    <col min="13325" max="13325" width="11.75" style="80" customWidth="1"/>
    <col min="13326" max="13326" width="13.75" style="80" customWidth="1"/>
    <col min="13327" max="13327" width="12.25" style="80" customWidth="1"/>
    <col min="13328" max="13328" width="13.125" style="80" customWidth="1"/>
    <col min="13329" max="13329" width="14.25" style="80" customWidth="1"/>
    <col min="13330" max="13330" width="14.75" style="80" customWidth="1"/>
    <col min="13331" max="13331" width="10.75" style="80" customWidth="1"/>
    <col min="13332" max="13332" width="10.25" style="80" customWidth="1"/>
    <col min="13333" max="13333" width="14.25" style="80" customWidth="1"/>
    <col min="13334" max="13550" width="9" style="80"/>
    <col min="13551" max="13551" width="11.875" style="80" customWidth="1"/>
    <col min="13552" max="13552" width="16" style="80" customWidth="1"/>
    <col min="13553" max="13553" width="12.625" style="80" customWidth="1"/>
    <col min="13554" max="13554" width="7" style="80" customWidth="1"/>
    <col min="13555" max="13556" width="6.75" style="80" customWidth="1"/>
    <col min="13557" max="13557" width="5.875" style="80" customWidth="1"/>
    <col min="13558" max="13558" width="8.25" style="80" customWidth="1"/>
    <col min="13559" max="13559" width="7.375" style="80" customWidth="1"/>
    <col min="13560" max="13560" width="9.25" style="80" customWidth="1"/>
    <col min="13561" max="13561" width="9.75" style="80" customWidth="1"/>
    <col min="13562" max="13562" width="11.375" style="80" customWidth="1"/>
    <col min="13563" max="13563" width="10.75" style="80" customWidth="1"/>
    <col min="13564" max="13564" width="6.75" style="80" customWidth="1"/>
    <col min="13565" max="13565" width="8.375" style="80" customWidth="1"/>
    <col min="13566" max="13566" width="9.375" style="80" customWidth="1"/>
    <col min="13567" max="13567" width="7.25" style="80" customWidth="1"/>
    <col min="13568" max="13568" width="9.25" style="80" customWidth="1"/>
    <col min="13569" max="13569" width="10" style="80" customWidth="1"/>
    <col min="13570" max="13570" width="9.75" style="80" customWidth="1"/>
    <col min="13571" max="13571" width="10.25" style="80" customWidth="1"/>
    <col min="13572" max="13572" width="8.125" style="80" customWidth="1"/>
    <col min="13573" max="13573" width="9.125" style="80" bestFit="1" customWidth="1"/>
    <col min="13574" max="13574" width="12.375" style="80" customWidth="1"/>
    <col min="13575" max="13575" width="14.125" style="80" customWidth="1"/>
    <col min="13576" max="13576" width="10.25" style="80" customWidth="1"/>
    <col min="13577" max="13577" width="11.375" style="80" bestFit="1" customWidth="1"/>
    <col min="13578" max="13578" width="12" style="80" customWidth="1"/>
    <col min="13579" max="13579" width="12.875" style="80" customWidth="1"/>
    <col min="13580" max="13580" width="15.625" style="80" customWidth="1"/>
    <col min="13581" max="13581" width="11.75" style="80" customWidth="1"/>
    <col min="13582" max="13582" width="13.75" style="80" customWidth="1"/>
    <col min="13583" max="13583" width="12.25" style="80" customWidth="1"/>
    <col min="13584" max="13584" width="13.125" style="80" customWidth="1"/>
    <col min="13585" max="13585" width="14.25" style="80" customWidth="1"/>
    <col min="13586" max="13586" width="14.75" style="80" customWidth="1"/>
    <col min="13587" max="13587" width="10.75" style="80" customWidth="1"/>
    <col min="13588" max="13588" width="10.25" style="80" customWidth="1"/>
    <col min="13589" max="13589" width="14.25" style="80" customWidth="1"/>
    <col min="13590" max="13806" width="9" style="80"/>
    <col min="13807" max="13807" width="11.875" style="80" customWidth="1"/>
    <col min="13808" max="13808" width="16" style="80" customWidth="1"/>
    <col min="13809" max="13809" width="12.625" style="80" customWidth="1"/>
    <col min="13810" max="13810" width="7" style="80" customWidth="1"/>
    <col min="13811" max="13812" width="6.75" style="80" customWidth="1"/>
    <col min="13813" max="13813" width="5.875" style="80" customWidth="1"/>
    <col min="13814" max="13814" width="8.25" style="80" customWidth="1"/>
    <col min="13815" max="13815" width="7.375" style="80" customWidth="1"/>
    <col min="13816" max="13816" width="9.25" style="80" customWidth="1"/>
    <col min="13817" max="13817" width="9.75" style="80" customWidth="1"/>
    <col min="13818" max="13818" width="11.375" style="80" customWidth="1"/>
    <col min="13819" max="13819" width="10.75" style="80" customWidth="1"/>
    <col min="13820" max="13820" width="6.75" style="80" customWidth="1"/>
    <col min="13821" max="13821" width="8.375" style="80" customWidth="1"/>
    <col min="13822" max="13822" width="9.375" style="80" customWidth="1"/>
    <col min="13823" max="13823" width="7.25" style="80" customWidth="1"/>
    <col min="13824" max="13824" width="9.25" style="80" customWidth="1"/>
    <col min="13825" max="13825" width="10" style="80" customWidth="1"/>
    <col min="13826" max="13826" width="9.75" style="80" customWidth="1"/>
    <col min="13827" max="13827" width="10.25" style="80" customWidth="1"/>
    <col min="13828" max="13828" width="8.125" style="80" customWidth="1"/>
    <col min="13829" max="13829" width="9.125" style="80" bestFit="1" customWidth="1"/>
    <col min="13830" max="13830" width="12.375" style="80" customWidth="1"/>
    <col min="13831" max="13831" width="14.125" style="80" customWidth="1"/>
    <col min="13832" max="13832" width="10.25" style="80" customWidth="1"/>
    <col min="13833" max="13833" width="11.375" style="80" bestFit="1" customWidth="1"/>
    <col min="13834" max="13834" width="12" style="80" customWidth="1"/>
    <col min="13835" max="13835" width="12.875" style="80" customWidth="1"/>
    <col min="13836" max="13836" width="15.625" style="80" customWidth="1"/>
    <col min="13837" max="13837" width="11.75" style="80" customWidth="1"/>
    <col min="13838" max="13838" width="13.75" style="80" customWidth="1"/>
    <col min="13839" max="13839" width="12.25" style="80" customWidth="1"/>
    <col min="13840" max="13840" width="13.125" style="80" customWidth="1"/>
    <col min="13841" max="13841" width="14.25" style="80" customWidth="1"/>
    <col min="13842" max="13842" width="14.75" style="80" customWidth="1"/>
    <col min="13843" max="13843" width="10.75" style="80" customWidth="1"/>
    <col min="13844" max="13844" width="10.25" style="80" customWidth="1"/>
    <col min="13845" max="13845" width="14.25" style="80" customWidth="1"/>
    <col min="13846" max="14062" width="9" style="80"/>
    <col min="14063" max="14063" width="11.875" style="80" customWidth="1"/>
    <col min="14064" max="14064" width="16" style="80" customWidth="1"/>
    <col min="14065" max="14065" width="12.625" style="80" customWidth="1"/>
    <col min="14066" max="14066" width="7" style="80" customWidth="1"/>
    <col min="14067" max="14068" width="6.75" style="80" customWidth="1"/>
    <col min="14069" max="14069" width="5.875" style="80" customWidth="1"/>
    <col min="14070" max="14070" width="8.25" style="80" customWidth="1"/>
    <col min="14071" max="14071" width="7.375" style="80" customWidth="1"/>
    <col min="14072" max="14072" width="9.25" style="80" customWidth="1"/>
    <col min="14073" max="14073" width="9.75" style="80" customWidth="1"/>
    <col min="14074" max="14074" width="11.375" style="80" customWidth="1"/>
    <col min="14075" max="14075" width="10.75" style="80" customWidth="1"/>
    <col min="14076" max="14076" width="6.75" style="80" customWidth="1"/>
    <col min="14077" max="14077" width="8.375" style="80" customWidth="1"/>
    <col min="14078" max="14078" width="9.375" style="80" customWidth="1"/>
    <col min="14079" max="14079" width="7.25" style="80" customWidth="1"/>
    <col min="14080" max="14080" width="9.25" style="80" customWidth="1"/>
    <col min="14081" max="14081" width="10" style="80" customWidth="1"/>
    <col min="14082" max="14082" width="9.75" style="80" customWidth="1"/>
    <col min="14083" max="14083" width="10.25" style="80" customWidth="1"/>
    <col min="14084" max="14084" width="8.125" style="80" customWidth="1"/>
    <col min="14085" max="14085" width="9.125" style="80" bestFit="1" customWidth="1"/>
    <col min="14086" max="14086" width="12.375" style="80" customWidth="1"/>
    <col min="14087" max="14087" width="14.125" style="80" customWidth="1"/>
    <col min="14088" max="14088" width="10.25" style="80" customWidth="1"/>
    <col min="14089" max="14089" width="11.375" style="80" bestFit="1" customWidth="1"/>
    <col min="14090" max="14090" width="12" style="80" customWidth="1"/>
    <col min="14091" max="14091" width="12.875" style="80" customWidth="1"/>
    <col min="14092" max="14092" width="15.625" style="80" customWidth="1"/>
    <col min="14093" max="14093" width="11.75" style="80" customWidth="1"/>
    <col min="14094" max="14094" width="13.75" style="80" customWidth="1"/>
    <col min="14095" max="14095" width="12.25" style="80" customWidth="1"/>
    <col min="14096" max="14096" width="13.125" style="80" customWidth="1"/>
    <col min="14097" max="14097" width="14.25" style="80" customWidth="1"/>
    <col min="14098" max="14098" width="14.75" style="80" customWidth="1"/>
    <col min="14099" max="14099" width="10.75" style="80" customWidth="1"/>
    <col min="14100" max="14100" width="10.25" style="80" customWidth="1"/>
    <col min="14101" max="14101" width="14.25" style="80" customWidth="1"/>
    <col min="14102" max="14318" width="9" style="80"/>
    <col min="14319" max="14319" width="11.875" style="80" customWidth="1"/>
    <col min="14320" max="14320" width="16" style="80" customWidth="1"/>
    <col min="14321" max="14321" width="12.625" style="80" customWidth="1"/>
    <col min="14322" max="14322" width="7" style="80" customWidth="1"/>
    <col min="14323" max="14324" width="6.75" style="80" customWidth="1"/>
    <col min="14325" max="14325" width="5.875" style="80" customWidth="1"/>
    <col min="14326" max="14326" width="8.25" style="80" customWidth="1"/>
    <col min="14327" max="14327" width="7.375" style="80" customWidth="1"/>
    <col min="14328" max="14328" width="9.25" style="80" customWidth="1"/>
    <col min="14329" max="14329" width="9.75" style="80" customWidth="1"/>
    <col min="14330" max="14330" width="11.375" style="80" customWidth="1"/>
    <col min="14331" max="14331" width="10.75" style="80" customWidth="1"/>
    <col min="14332" max="14332" width="6.75" style="80" customWidth="1"/>
    <col min="14333" max="14333" width="8.375" style="80" customWidth="1"/>
    <col min="14334" max="14334" width="9.375" style="80" customWidth="1"/>
    <col min="14335" max="14335" width="7.25" style="80" customWidth="1"/>
    <col min="14336" max="14336" width="9.25" style="80" customWidth="1"/>
    <col min="14337" max="14337" width="10" style="80" customWidth="1"/>
    <col min="14338" max="14338" width="9.75" style="80" customWidth="1"/>
    <col min="14339" max="14339" width="10.25" style="80" customWidth="1"/>
    <col min="14340" max="14340" width="8.125" style="80" customWidth="1"/>
    <col min="14341" max="14341" width="9.125" style="80" bestFit="1" customWidth="1"/>
    <col min="14342" max="14342" width="12.375" style="80" customWidth="1"/>
    <col min="14343" max="14343" width="14.125" style="80" customWidth="1"/>
    <col min="14344" max="14344" width="10.25" style="80" customWidth="1"/>
    <col min="14345" max="14345" width="11.375" style="80" bestFit="1" customWidth="1"/>
    <col min="14346" max="14346" width="12" style="80" customWidth="1"/>
    <col min="14347" max="14347" width="12.875" style="80" customWidth="1"/>
    <col min="14348" max="14348" width="15.625" style="80" customWidth="1"/>
    <col min="14349" max="14349" width="11.75" style="80" customWidth="1"/>
    <col min="14350" max="14350" width="13.75" style="80" customWidth="1"/>
    <col min="14351" max="14351" width="12.25" style="80" customWidth="1"/>
    <col min="14352" max="14352" width="13.125" style="80" customWidth="1"/>
    <col min="14353" max="14353" width="14.25" style="80" customWidth="1"/>
    <col min="14354" max="14354" width="14.75" style="80" customWidth="1"/>
    <col min="14355" max="14355" width="10.75" style="80" customWidth="1"/>
    <col min="14356" max="14356" width="10.25" style="80" customWidth="1"/>
    <col min="14357" max="14357" width="14.25" style="80" customWidth="1"/>
    <col min="14358" max="14574" width="9" style="80"/>
    <col min="14575" max="14575" width="11.875" style="80" customWidth="1"/>
    <col min="14576" max="14576" width="16" style="80" customWidth="1"/>
    <col min="14577" max="14577" width="12.625" style="80" customWidth="1"/>
    <col min="14578" max="14578" width="7" style="80" customWidth="1"/>
    <col min="14579" max="14580" width="6.75" style="80" customWidth="1"/>
    <col min="14581" max="14581" width="5.875" style="80" customWidth="1"/>
    <col min="14582" max="14582" width="8.25" style="80" customWidth="1"/>
    <col min="14583" max="14583" width="7.375" style="80" customWidth="1"/>
    <col min="14584" max="14584" width="9.25" style="80" customWidth="1"/>
    <col min="14585" max="14585" width="9.75" style="80" customWidth="1"/>
    <col min="14586" max="14586" width="11.375" style="80" customWidth="1"/>
    <col min="14587" max="14587" width="10.75" style="80" customWidth="1"/>
    <col min="14588" max="14588" width="6.75" style="80" customWidth="1"/>
    <col min="14589" max="14589" width="8.375" style="80" customWidth="1"/>
    <col min="14590" max="14590" width="9.375" style="80" customWidth="1"/>
    <col min="14591" max="14591" width="7.25" style="80" customWidth="1"/>
    <col min="14592" max="14592" width="9.25" style="80" customWidth="1"/>
    <col min="14593" max="14593" width="10" style="80" customWidth="1"/>
    <col min="14594" max="14594" width="9.75" style="80" customWidth="1"/>
    <col min="14595" max="14595" width="10.25" style="80" customWidth="1"/>
    <col min="14596" max="14596" width="8.125" style="80" customWidth="1"/>
    <col min="14597" max="14597" width="9.125" style="80" bestFit="1" customWidth="1"/>
    <col min="14598" max="14598" width="12.375" style="80" customWidth="1"/>
    <col min="14599" max="14599" width="14.125" style="80" customWidth="1"/>
    <col min="14600" max="14600" width="10.25" style="80" customWidth="1"/>
    <col min="14601" max="14601" width="11.375" style="80" bestFit="1" customWidth="1"/>
    <col min="14602" max="14602" width="12" style="80" customWidth="1"/>
    <col min="14603" max="14603" width="12.875" style="80" customWidth="1"/>
    <col min="14604" max="14604" width="15.625" style="80" customWidth="1"/>
    <col min="14605" max="14605" width="11.75" style="80" customWidth="1"/>
    <col min="14606" max="14606" width="13.75" style="80" customWidth="1"/>
    <col min="14607" max="14607" width="12.25" style="80" customWidth="1"/>
    <col min="14608" max="14608" width="13.125" style="80" customWidth="1"/>
    <col min="14609" max="14609" width="14.25" style="80" customWidth="1"/>
    <col min="14610" max="14610" width="14.75" style="80" customWidth="1"/>
    <col min="14611" max="14611" width="10.75" style="80" customWidth="1"/>
    <col min="14612" max="14612" width="10.25" style="80" customWidth="1"/>
    <col min="14613" max="14613" width="14.25" style="80" customWidth="1"/>
    <col min="14614" max="14830" width="9" style="80"/>
    <col min="14831" max="14831" width="11.875" style="80" customWidth="1"/>
    <col min="14832" max="14832" width="16" style="80" customWidth="1"/>
    <col min="14833" max="14833" width="12.625" style="80" customWidth="1"/>
    <col min="14834" max="14834" width="7" style="80" customWidth="1"/>
    <col min="14835" max="14836" width="6.75" style="80" customWidth="1"/>
    <col min="14837" max="14837" width="5.875" style="80" customWidth="1"/>
    <col min="14838" max="14838" width="8.25" style="80" customWidth="1"/>
    <col min="14839" max="14839" width="7.375" style="80" customWidth="1"/>
    <col min="14840" max="14840" width="9.25" style="80" customWidth="1"/>
    <col min="14841" max="14841" width="9.75" style="80" customWidth="1"/>
    <col min="14842" max="14842" width="11.375" style="80" customWidth="1"/>
    <col min="14843" max="14843" width="10.75" style="80" customWidth="1"/>
    <col min="14844" max="14844" width="6.75" style="80" customWidth="1"/>
    <col min="14845" max="14845" width="8.375" style="80" customWidth="1"/>
    <col min="14846" max="14846" width="9.375" style="80" customWidth="1"/>
    <col min="14847" max="14847" width="7.25" style="80" customWidth="1"/>
    <col min="14848" max="14848" width="9.25" style="80" customWidth="1"/>
    <col min="14849" max="14849" width="10" style="80" customWidth="1"/>
    <col min="14850" max="14850" width="9.75" style="80" customWidth="1"/>
    <col min="14851" max="14851" width="10.25" style="80" customWidth="1"/>
    <col min="14852" max="14852" width="8.125" style="80" customWidth="1"/>
    <col min="14853" max="14853" width="9.125" style="80" bestFit="1" customWidth="1"/>
    <col min="14854" max="14854" width="12.375" style="80" customWidth="1"/>
    <col min="14855" max="14855" width="14.125" style="80" customWidth="1"/>
    <col min="14856" max="14856" width="10.25" style="80" customWidth="1"/>
    <col min="14857" max="14857" width="11.375" style="80" bestFit="1" customWidth="1"/>
    <col min="14858" max="14858" width="12" style="80" customWidth="1"/>
    <col min="14859" max="14859" width="12.875" style="80" customWidth="1"/>
    <col min="14860" max="14860" width="15.625" style="80" customWidth="1"/>
    <col min="14861" max="14861" width="11.75" style="80" customWidth="1"/>
    <col min="14862" max="14862" width="13.75" style="80" customWidth="1"/>
    <col min="14863" max="14863" width="12.25" style="80" customWidth="1"/>
    <col min="14864" max="14864" width="13.125" style="80" customWidth="1"/>
    <col min="14865" max="14865" width="14.25" style="80" customWidth="1"/>
    <col min="14866" max="14866" width="14.75" style="80" customWidth="1"/>
    <col min="14867" max="14867" width="10.75" style="80" customWidth="1"/>
    <col min="14868" max="14868" width="10.25" style="80" customWidth="1"/>
    <col min="14869" max="14869" width="14.25" style="80" customWidth="1"/>
    <col min="14870" max="15086" width="9" style="80"/>
    <col min="15087" max="15087" width="11.875" style="80" customWidth="1"/>
    <col min="15088" max="15088" width="16" style="80" customWidth="1"/>
    <col min="15089" max="15089" width="12.625" style="80" customWidth="1"/>
    <col min="15090" max="15090" width="7" style="80" customWidth="1"/>
    <col min="15091" max="15092" width="6.75" style="80" customWidth="1"/>
    <col min="15093" max="15093" width="5.875" style="80" customWidth="1"/>
    <col min="15094" max="15094" width="8.25" style="80" customWidth="1"/>
    <col min="15095" max="15095" width="7.375" style="80" customWidth="1"/>
    <col min="15096" max="15096" width="9.25" style="80" customWidth="1"/>
    <col min="15097" max="15097" width="9.75" style="80" customWidth="1"/>
    <col min="15098" max="15098" width="11.375" style="80" customWidth="1"/>
    <col min="15099" max="15099" width="10.75" style="80" customWidth="1"/>
    <col min="15100" max="15100" width="6.75" style="80" customWidth="1"/>
    <col min="15101" max="15101" width="8.375" style="80" customWidth="1"/>
    <col min="15102" max="15102" width="9.375" style="80" customWidth="1"/>
    <col min="15103" max="15103" width="7.25" style="80" customWidth="1"/>
    <col min="15104" max="15104" width="9.25" style="80" customWidth="1"/>
    <col min="15105" max="15105" width="10" style="80" customWidth="1"/>
    <col min="15106" max="15106" width="9.75" style="80" customWidth="1"/>
    <col min="15107" max="15107" width="10.25" style="80" customWidth="1"/>
    <col min="15108" max="15108" width="8.125" style="80" customWidth="1"/>
    <col min="15109" max="15109" width="9.125" style="80" bestFit="1" customWidth="1"/>
    <col min="15110" max="15110" width="12.375" style="80" customWidth="1"/>
    <col min="15111" max="15111" width="14.125" style="80" customWidth="1"/>
    <col min="15112" max="15112" width="10.25" style="80" customWidth="1"/>
    <col min="15113" max="15113" width="11.375" style="80" bestFit="1" customWidth="1"/>
    <col min="15114" max="15114" width="12" style="80" customWidth="1"/>
    <col min="15115" max="15115" width="12.875" style="80" customWidth="1"/>
    <col min="15116" max="15116" width="15.625" style="80" customWidth="1"/>
    <col min="15117" max="15117" width="11.75" style="80" customWidth="1"/>
    <col min="15118" max="15118" width="13.75" style="80" customWidth="1"/>
    <col min="15119" max="15119" width="12.25" style="80" customWidth="1"/>
    <col min="15120" max="15120" width="13.125" style="80" customWidth="1"/>
    <col min="15121" max="15121" width="14.25" style="80" customWidth="1"/>
    <col min="15122" max="15122" width="14.75" style="80" customWidth="1"/>
    <col min="15123" max="15123" width="10.75" style="80" customWidth="1"/>
    <col min="15124" max="15124" width="10.25" style="80" customWidth="1"/>
    <col min="15125" max="15125" width="14.25" style="80" customWidth="1"/>
    <col min="15126" max="15342" width="9" style="80"/>
    <col min="15343" max="15343" width="11.875" style="80" customWidth="1"/>
    <col min="15344" max="15344" width="16" style="80" customWidth="1"/>
    <col min="15345" max="15345" width="12.625" style="80" customWidth="1"/>
    <col min="15346" max="15346" width="7" style="80" customWidth="1"/>
    <col min="15347" max="15348" width="6.75" style="80" customWidth="1"/>
    <col min="15349" max="15349" width="5.875" style="80" customWidth="1"/>
    <col min="15350" max="15350" width="8.25" style="80" customWidth="1"/>
    <col min="15351" max="15351" width="7.375" style="80" customWidth="1"/>
    <col min="15352" max="15352" width="9.25" style="80" customWidth="1"/>
    <col min="15353" max="15353" width="9.75" style="80" customWidth="1"/>
    <col min="15354" max="15354" width="11.375" style="80" customWidth="1"/>
    <col min="15355" max="15355" width="10.75" style="80" customWidth="1"/>
    <col min="15356" max="15356" width="6.75" style="80" customWidth="1"/>
    <col min="15357" max="15357" width="8.375" style="80" customWidth="1"/>
    <col min="15358" max="15358" width="9.375" style="80" customWidth="1"/>
    <col min="15359" max="15359" width="7.25" style="80" customWidth="1"/>
    <col min="15360" max="15360" width="9.25" style="80" customWidth="1"/>
    <col min="15361" max="15361" width="10" style="80" customWidth="1"/>
    <col min="15362" max="15362" width="9.75" style="80" customWidth="1"/>
    <col min="15363" max="15363" width="10.25" style="80" customWidth="1"/>
    <col min="15364" max="15364" width="8.125" style="80" customWidth="1"/>
    <col min="15365" max="15365" width="9.125" style="80" bestFit="1" customWidth="1"/>
    <col min="15366" max="15366" width="12.375" style="80" customWidth="1"/>
    <col min="15367" max="15367" width="14.125" style="80" customWidth="1"/>
    <col min="15368" max="15368" width="10.25" style="80" customWidth="1"/>
    <col min="15369" max="15369" width="11.375" style="80" bestFit="1" customWidth="1"/>
    <col min="15370" max="15370" width="12" style="80" customWidth="1"/>
    <col min="15371" max="15371" width="12.875" style="80" customWidth="1"/>
    <col min="15372" max="15372" width="15.625" style="80" customWidth="1"/>
    <col min="15373" max="15373" width="11.75" style="80" customWidth="1"/>
    <col min="15374" max="15374" width="13.75" style="80" customWidth="1"/>
    <col min="15375" max="15375" width="12.25" style="80" customWidth="1"/>
    <col min="15376" max="15376" width="13.125" style="80" customWidth="1"/>
    <col min="15377" max="15377" width="14.25" style="80" customWidth="1"/>
    <col min="15378" max="15378" width="14.75" style="80" customWidth="1"/>
    <col min="15379" max="15379" width="10.75" style="80" customWidth="1"/>
    <col min="15380" max="15380" width="10.25" style="80" customWidth="1"/>
    <col min="15381" max="15381" width="14.25" style="80" customWidth="1"/>
    <col min="15382" max="15598" width="9" style="80"/>
    <col min="15599" max="15599" width="11.875" style="80" customWidth="1"/>
    <col min="15600" max="15600" width="16" style="80" customWidth="1"/>
    <col min="15601" max="15601" width="12.625" style="80" customWidth="1"/>
    <col min="15602" max="15602" width="7" style="80" customWidth="1"/>
    <col min="15603" max="15604" width="6.75" style="80" customWidth="1"/>
    <col min="15605" max="15605" width="5.875" style="80" customWidth="1"/>
    <col min="15606" max="15606" width="8.25" style="80" customWidth="1"/>
    <col min="15607" max="15607" width="7.375" style="80" customWidth="1"/>
    <col min="15608" max="15608" width="9.25" style="80" customWidth="1"/>
    <col min="15609" max="15609" width="9.75" style="80" customWidth="1"/>
    <col min="15610" max="15610" width="11.375" style="80" customWidth="1"/>
    <col min="15611" max="15611" width="10.75" style="80" customWidth="1"/>
    <col min="15612" max="15612" width="6.75" style="80" customWidth="1"/>
    <col min="15613" max="15613" width="8.375" style="80" customWidth="1"/>
    <col min="15614" max="15614" width="9.375" style="80" customWidth="1"/>
    <col min="15615" max="15615" width="7.25" style="80" customWidth="1"/>
    <col min="15616" max="15616" width="9.25" style="80" customWidth="1"/>
    <col min="15617" max="15617" width="10" style="80" customWidth="1"/>
    <col min="15618" max="15618" width="9.75" style="80" customWidth="1"/>
    <col min="15619" max="15619" width="10.25" style="80" customWidth="1"/>
    <col min="15620" max="15620" width="8.125" style="80" customWidth="1"/>
    <col min="15621" max="15621" width="9.125" style="80" bestFit="1" customWidth="1"/>
    <col min="15622" max="15622" width="12.375" style="80" customWidth="1"/>
    <col min="15623" max="15623" width="14.125" style="80" customWidth="1"/>
    <col min="15624" max="15624" width="10.25" style="80" customWidth="1"/>
    <col min="15625" max="15625" width="11.375" style="80" bestFit="1" customWidth="1"/>
    <col min="15626" max="15626" width="12" style="80" customWidth="1"/>
    <col min="15627" max="15627" width="12.875" style="80" customWidth="1"/>
    <col min="15628" max="15628" width="15.625" style="80" customWidth="1"/>
    <col min="15629" max="15629" width="11.75" style="80" customWidth="1"/>
    <col min="15630" max="15630" width="13.75" style="80" customWidth="1"/>
    <col min="15631" max="15631" width="12.25" style="80" customWidth="1"/>
    <col min="15632" max="15632" width="13.125" style="80" customWidth="1"/>
    <col min="15633" max="15633" width="14.25" style="80" customWidth="1"/>
    <col min="15634" max="15634" width="14.75" style="80" customWidth="1"/>
    <col min="15635" max="15635" width="10.75" style="80" customWidth="1"/>
    <col min="15636" max="15636" width="10.25" style="80" customWidth="1"/>
    <col min="15637" max="15637" width="14.25" style="80" customWidth="1"/>
    <col min="15638" max="15854" width="9" style="80"/>
    <col min="15855" max="15855" width="11.875" style="80" customWidth="1"/>
    <col min="15856" max="15856" width="16" style="80" customWidth="1"/>
    <col min="15857" max="15857" width="12.625" style="80" customWidth="1"/>
    <col min="15858" max="15858" width="7" style="80" customWidth="1"/>
    <col min="15859" max="15860" width="6.75" style="80" customWidth="1"/>
    <col min="15861" max="15861" width="5.875" style="80" customWidth="1"/>
    <col min="15862" max="15862" width="8.25" style="80" customWidth="1"/>
    <col min="15863" max="15863" width="7.375" style="80" customWidth="1"/>
    <col min="15864" max="15864" width="9.25" style="80" customWidth="1"/>
    <col min="15865" max="15865" width="9.75" style="80" customWidth="1"/>
    <col min="15866" max="15866" width="11.375" style="80" customWidth="1"/>
    <col min="15867" max="15867" width="10.75" style="80" customWidth="1"/>
    <col min="15868" max="15868" width="6.75" style="80" customWidth="1"/>
    <col min="15869" max="15869" width="8.375" style="80" customWidth="1"/>
    <col min="15870" max="15870" width="9.375" style="80" customWidth="1"/>
    <col min="15871" max="15871" width="7.25" style="80" customWidth="1"/>
    <col min="15872" max="15872" width="9.25" style="80" customWidth="1"/>
    <col min="15873" max="15873" width="10" style="80" customWidth="1"/>
    <col min="15874" max="15874" width="9.75" style="80" customWidth="1"/>
    <col min="15875" max="15875" width="10.25" style="80" customWidth="1"/>
    <col min="15876" max="15876" width="8.125" style="80" customWidth="1"/>
    <col min="15877" max="15877" width="9.125" style="80" bestFit="1" customWidth="1"/>
    <col min="15878" max="15878" width="12.375" style="80" customWidth="1"/>
    <col min="15879" max="15879" width="14.125" style="80" customWidth="1"/>
    <col min="15880" max="15880" width="10.25" style="80" customWidth="1"/>
    <col min="15881" max="15881" width="11.375" style="80" bestFit="1" customWidth="1"/>
    <col min="15882" max="15882" width="12" style="80" customWidth="1"/>
    <col min="15883" max="15883" width="12.875" style="80" customWidth="1"/>
    <col min="15884" max="15884" width="15.625" style="80" customWidth="1"/>
    <col min="15885" max="15885" width="11.75" style="80" customWidth="1"/>
    <col min="15886" max="15886" width="13.75" style="80" customWidth="1"/>
    <col min="15887" max="15887" width="12.25" style="80" customWidth="1"/>
    <col min="15888" max="15888" width="13.125" style="80" customWidth="1"/>
    <col min="15889" max="15889" width="14.25" style="80" customWidth="1"/>
    <col min="15890" max="15890" width="14.75" style="80" customWidth="1"/>
    <col min="15891" max="15891" width="10.75" style="80" customWidth="1"/>
    <col min="15892" max="15892" width="10.25" style="80" customWidth="1"/>
    <col min="15893" max="15893" width="14.25" style="80" customWidth="1"/>
    <col min="15894" max="16110" width="9" style="80"/>
    <col min="16111" max="16111" width="11.875" style="80" customWidth="1"/>
    <col min="16112" max="16112" width="16" style="80" customWidth="1"/>
    <col min="16113" max="16113" width="12.625" style="80" customWidth="1"/>
    <col min="16114" max="16114" width="7" style="80" customWidth="1"/>
    <col min="16115" max="16116" width="6.75" style="80" customWidth="1"/>
    <col min="16117" max="16117" width="5.875" style="80" customWidth="1"/>
    <col min="16118" max="16118" width="8.25" style="80" customWidth="1"/>
    <col min="16119" max="16119" width="7.375" style="80" customWidth="1"/>
    <col min="16120" max="16120" width="9.25" style="80" customWidth="1"/>
    <col min="16121" max="16121" width="9.75" style="80" customWidth="1"/>
    <col min="16122" max="16122" width="11.375" style="80" customWidth="1"/>
    <col min="16123" max="16123" width="10.75" style="80" customWidth="1"/>
    <col min="16124" max="16124" width="6.75" style="80" customWidth="1"/>
    <col min="16125" max="16125" width="8.375" style="80" customWidth="1"/>
    <col min="16126" max="16126" width="9.375" style="80" customWidth="1"/>
    <col min="16127" max="16127" width="7.25" style="80" customWidth="1"/>
    <col min="16128" max="16128" width="9.25" style="80" customWidth="1"/>
    <col min="16129" max="16129" width="10" style="80" customWidth="1"/>
    <col min="16130" max="16130" width="9.75" style="80" customWidth="1"/>
    <col min="16131" max="16131" width="10.25" style="80" customWidth="1"/>
    <col min="16132" max="16132" width="8.125" style="80" customWidth="1"/>
    <col min="16133" max="16133" width="9.125" style="80" bestFit="1" customWidth="1"/>
    <col min="16134" max="16134" width="12.375" style="80" customWidth="1"/>
    <col min="16135" max="16135" width="14.125" style="80" customWidth="1"/>
    <col min="16136" max="16136" width="10.25" style="80" customWidth="1"/>
    <col min="16137" max="16137" width="11.375" style="80" bestFit="1" customWidth="1"/>
    <col min="16138" max="16138" width="12" style="80" customWidth="1"/>
    <col min="16139" max="16139" width="12.875" style="80" customWidth="1"/>
    <col min="16140" max="16140" width="15.625" style="80" customWidth="1"/>
    <col min="16141" max="16141" width="11.75" style="80" customWidth="1"/>
    <col min="16142" max="16142" width="13.75" style="80" customWidth="1"/>
    <col min="16143" max="16143" width="12.25" style="80" customWidth="1"/>
    <col min="16144" max="16144" width="13.125" style="80" customWidth="1"/>
    <col min="16145" max="16145" width="14.25" style="80" customWidth="1"/>
    <col min="16146" max="16146" width="14.75" style="80" customWidth="1"/>
    <col min="16147" max="16147" width="10.75" style="80" customWidth="1"/>
    <col min="16148" max="16148" width="10.25" style="80" customWidth="1"/>
    <col min="16149" max="16149" width="14.25" style="80" customWidth="1"/>
    <col min="16150" max="16384" width="9" style="80"/>
  </cols>
  <sheetData>
    <row r="1" spans="1:22" ht="21.75" customHeight="1" x14ac:dyDescent="0.15">
      <c r="A1" s="114" t="s">
        <v>80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2" ht="21.75" customHeight="1" x14ac:dyDescent="0.15">
      <c r="A2" s="115" t="s">
        <v>242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21.75" customHeight="1" x14ac:dyDescent="0.15">
      <c r="A3" s="67"/>
      <c r="B3" s="68"/>
      <c r="C3" s="69" t="s">
        <v>0</v>
      </c>
      <c r="D3" s="97" t="s">
        <v>28</v>
      </c>
      <c r="E3" s="97" t="s">
        <v>28</v>
      </c>
      <c r="F3" s="97" t="s">
        <v>28</v>
      </c>
      <c r="G3" s="67"/>
      <c r="H3" s="67" t="s">
        <v>29</v>
      </c>
      <c r="I3" s="67" t="s">
        <v>30</v>
      </c>
      <c r="J3" s="67" t="s">
        <v>31</v>
      </c>
      <c r="K3" s="67" t="s">
        <v>2</v>
      </c>
      <c r="L3" s="67" t="s">
        <v>3</v>
      </c>
      <c r="M3" s="67" t="s">
        <v>2</v>
      </c>
      <c r="N3" s="67"/>
      <c r="O3" s="67" t="s">
        <v>32</v>
      </c>
      <c r="P3" s="67" t="s">
        <v>33</v>
      </c>
      <c r="Q3" s="67" t="s">
        <v>34</v>
      </c>
      <c r="R3" s="67" t="s">
        <v>35</v>
      </c>
      <c r="S3" s="67" t="s">
        <v>35</v>
      </c>
      <c r="T3" s="67" t="s">
        <v>35</v>
      </c>
      <c r="U3" s="67" t="s">
        <v>35</v>
      </c>
      <c r="V3" s="67" t="s">
        <v>36</v>
      </c>
    </row>
    <row r="4" spans="1:22" ht="21.75" customHeight="1" x14ac:dyDescent="0.15">
      <c r="A4" s="71" t="s">
        <v>4</v>
      </c>
      <c r="B4" s="71" t="s">
        <v>5</v>
      </c>
      <c r="C4" s="72" t="s">
        <v>6</v>
      </c>
      <c r="D4" s="71" t="s">
        <v>37</v>
      </c>
      <c r="E4" s="71" t="s">
        <v>38</v>
      </c>
      <c r="F4" s="71" t="s">
        <v>39</v>
      </c>
      <c r="G4" s="71" t="s">
        <v>7</v>
      </c>
      <c r="H4" s="71" t="s">
        <v>40</v>
      </c>
      <c r="I4" s="71" t="s">
        <v>41</v>
      </c>
      <c r="J4" s="71" t="s">
        <v>27</v>
      </c>
      <c r="K4" s="71" t="s">
        <v>42</v>
      </c>
      <c r="L4" s="71" t="s">
        <v>43</v>
      </c>
      <c r="M4" s="71" t="s">
        <v>44</v>
      </c>
      <c r="N4" s="71" t="s">
        <v>244</v>
      </c>
      <c r="O4" s="71" t="s">
        <v>46</v>
      </c>
      <c r="P4" s="71" t="s">
        <v>47</v>
      </c>
      <c r="Q4" s="71" t="s">
        <v>48</v>
      </c>
      <c r="R4" s="71" t="s">
        <v>49</v>
      </c>
      <c r="S4" s="71" t="s">
        <v>49</v>
      </c>
      <c r="T4" s="71" t="s">
        <v>49</v>
      </c>
      <c r="U4" s="71" t="s">
        <v>50</v>
      </c>
      <c r="V4" s="71" t="s">
        <v>51</v>
      </c>
    </row>
    <row r="5" spans="1:22" ht="21.75" customHeight="1" x14ac:dyDescent="0.15">
      <c r="A5" s="73"/>
      <c r="B5" s="74"/>
      <c r="C5" s="75" t="s">
        <v>8</v>
      </c>
      <c r="D5" s="98"/>
      <c r="E5" s="98"/>
      <c r="F5" s="98"/>
      <c r="G5" s="73"/>
      <c r="H5" s="73" t="s">
        <v>52</v>
      </c>
      <c r="I5" s="73"/>
      <c r="J5" s="73" t="s">
        <v>9</v>
      </c>
      <c r="K5" s="73" t="s">
        <v>53</v>
      </c>
      <c r="L5" s="73" t="s">
        <v>54</v>
      </c>
      <c r="M5" s="73" t="s">
        <v>9</v>
      </c>
      <c r="N5" s="73"/>
      <c r="O5" s="73" t="s">
        <v>55</v>
      </c>
      <c r="P5" s="73" t="s">
        <v>56</v>
      </c>
      <c r="Q5" s="73" t="s">
        <v>57</v>
      </c>
      <c r="R5" s="73" t="s">
        <v>58</v>
      </c>
      <c r="S5" s="73" t="s">
        <v>59</v>
      </c>
      <c r="T5" s="73" t="s">
        <v>60</v>
      </c>
      <c r="U5" s="73" t="s">
        <v>61</v>
      </c>
      <c r="V5" s="73" t="s">
        <v>62</v>
      </c>
    </row>
    <row r="6" spans="1:22" ht="21.75" customHeight="1" x14ac:dyDescent="0.15">
      <c r="A6" s="71" t="s">
        <v>193</v>
      </c>
      <c r="B6" s="77" t="s">
        <v>10</v>
      </c>
      <c r="C6" s="78">
        <v>1439846.76</v>
      </c>
      <c r="D6" s="79">
        <v>14.99</v>
      </c>
      <c r="E6" s="79">
        <v>75.989999999999995</v>
      </c>
      <c r="F6" s="79">
        <v>12.37</v>
      </c>
      <c r="G6" s="78">
        <v>10.42</v>
      </c>
      <c r="H6" s="79">
        <v>94.95</v>
      </c>
      <c r="I6" s="79">
        <v>11.54</v>
      </c>
      <c r="J6" s="79">
        <v>81.61</v>
      </c>
      <c r="K6" s="95">
        <v>87.294686378563853</v>
      </c>
      <c r="L6" s="79">
        <v>83.77609057443749</v>
      </c>
      <c r="M6" s="79">
        <v>85.063805107524402</v>
      </c>
      <c r="N6" s="65">
        <v>81.635129661731668</v>
      </c>
      <c r="O6" s="79">
        <v>31.12</v>
      </c>
      <c r="P6" s="79">
        <v>70.13</v>
      </c>
      <c r="Q6" s="79">
        <v>20.18</v>
      </c>
      <c r="R6" s="79">
        <v>5.05</v>
      </c>
      <c r="S6" s="79">
        <v>0.61</v>
      </c>
      <c r="T6" s="79">
        <v>9.41</v>
      </c>
      <c r="U6" s="79">
        <v>14.81</v>
      </c>
      <c r="V6" s="79">
        <v>29.88</v>
      </c>
    </row>
    <row r="7" spans="1:22" ht="21.75" customHeight="1" x14ac:dyDescent="0.15">
      <c r="A7" s="71"/>
      <c r="B7" s="77" t="s">
        <v>11</v>
      </c>
      <c r="C7" s="78">
        <v>875380.76</v>
      </c>
      <c r="D7" s="79">
        <v>11.41</v>
      </c>
      <c r="E7" s="79">
        <v>69.59</v>
      </c>
      <c r="F7" s="79">
        <v>11.86</v>
      </c>
      <c r="G7" s="78">
        <v>11.09</v>
      </c>
      <c r="H7" s="79">
        <v>95.97</v>
      </c>
      <c r="I7" s="79">
        <v>12.74</v>
      </c>
      <c r="J7" s="79">
        <v>94.56</v>
      </c>
      <c r="K7" s="95">
        <v>100.67881784677184</v>
      </c>
      <c r="L7" s="79">
        <v>90.783424568775331</v>
      </c>
      <c r="M7" s="90">
        <v>98.349539570278949</v>
      </c>
      <c r="N7" s="65">
        <v>88.683083471847581</v>
      </c>
      <c r="O7" s="79">
        <v>31.76</v>
      </c>
      <c r="P7" s="79">
        <v>73.44</v>
      </c>
      <c r="Q7" s="79">
        <v>25.88</v>
      </c>
      <c r="R7" s="79">
        <v>4.03</v>
      </c>
      <c r="S7" s="79">
        <v>0.76</v>
      </c>
      <c r="T7" s="79">
        <v>9.7799999999999994</v>
      </c>
      <c r="U7" s="79">
        <v>11.99</v>
      </c>
      <c r="V7" s="79">
        <v>26.56</v>
      </c>
    </row>
    <row r="8" spans="1:22" ht="21.75" customHeight="1" x14ac:dyDescent="0.15">
      <c r="A8" s="71"/>
      <c r="B8" s="77" t="s">
        <v>12</v>
      </c>
      <c r="C8" s="78">
        <v>913684.09</v>
      </c>
      <c r="D8" s="105">
        <v>5.18</v>
      </c>
      <c r="E8" s="79">
        <v>28.93</v>
      </c>
      <c r="F8" s="79">
        <v>11.63</v>
      </c>
      <c r="G8" s="78">
        <v>10.79</v>
      </c>
      <c r="H8" s="79">
        <v>95.73</v>
      </c>
      <c r="I8" s="79">
        <v>12.41</v>
      </c>
      <c r="J8" s="79">
        <v>90.92</v>
      </c>
      <c r="K8" s="95">
        <v>95.71944494275489</v>
      </c>
      <c r="L8" s="79">
        <v>88.711255739346527</v>
      </c>
      <c r="M8" s="90">
        <v>93.473281274302963</v>
      </c>
      <c r="N8" s="65">
        <v>86.62954705681463</v>
      </c>
      <c r="O8" s="79">
        <v>32.619999999999997</v>
      </c>
      <c r="P8" s="79">
        <v>72.11</v>
      </c>
      <c r="Q8" s="79">
        <v>16.34</v>
      </c>
      <c r="R8" s="79">
        <v>4.18</v>
      </c>
      <c r="S8" s="79">
        <v>0.43</v>
      </c>
      <c r="T8" s="79">
        <v>8.9600000000000009</v>
      </c>
      <c r="U8" s="79">
        <v>14.32</v>
      </c>
      <c r="V8" s="79">
        <v>27.89</v>
      </c>
    </row>
    <row r="9" spans="1:22" ht="21.75" customHeight="1" x14ac:dyDescent="0.15">
      <c r="A9" s="71"/>
      <c r="B9" s="77" t="s">
        <v>13</v>
      </c>
      <c r="C9" s="78">
        <v>434126.74</v>
      </c>
      <c r="D9" s="79">
        <v>11.49</v>
      </c>
      <c r="E9" s="79">
        <v>84.63</v>
      </c>
      <c r="F9" s="79">
        <v>12.55</v>
      </c>
      <c r="G9" s="78">
        <v>10.75</v>
      </c>
      <c r="H9" s="79">
        <v>94.82</v>
      </c>
      <c r="I9" s="79">
        <v>12.25</v>
      </c>
      <c r="J9" s="79">
        <v>89.01</v>
      </c>
      <c r="K9" s="95">
        <v>94.75151972800667</v>
      </c>
      <c r="L9" s="79">
        <v>88.140948584192245</v>
      </c>
      <c r="M9" s="79">
        <v>91.259704259920497</v>
      </c>
      <c r="N9" s="65">
        <v>84.892748148763246</v>
      </c>
      <c r="O9" s="79">
        <v>33.57</v>
      </c>
      <c r="P9" s="79">
        <v>76.45</v>
      </c>
      <c r="Q9" s="79">
        <v>26.2</v>
      </c>
      <c r="R9" s="79">
        <v>5.19</v>
      </c>
      <c r="S9" s="79">
        <v>0.5</v>
      </c>
      <c r="T9" s="79">
        <v>10.25</v>
      </c>
      <c r="U9" s="79">
        <v>7.61</v>
      </c>
      <c r="V9" s="79">
        <v>23.55</v>
      </c>
    </row>
    <row r="10" spans="1:22" ht="21.75" customHeight="1" x14ac:dyDescent="0.15">
      <c r="A10" s="71"/>
      <c r="B10" s="77" t="s">
        <v>239</v>
      </c>
      <c r="C10" s="78">
        <v>726720.66</v>
      </c>
      <c r="D10" s="105">
        <v>12.55</v>
      </c>
      <c r="E10" s="79">
        <v>66.819999999999993</v>
      </c>
      <c r="F10" s="79">
        <v>12.44</v>
      </c>
      <c r="G10" s="78">
        <v>10.25</v>
      </c>
      <c r="H10" s="79">
        <v>93.49</v>
      </c>
      <c r="I10" s="79">
        <v>11.82</v>
      </c>
      <c r="J10" s="79">
        <v>86.95</v>
      </c>
      <c r="K10" s="95">
        <v>91.775568782358974</v>
      </c>
      <c r="L10" s="79">
        <v>89.537140275472169</v>
      </c>
      <c r="M10" s="79">
        <v>89.440198913715179</v>
      </c>
      <c r="N10" s="65">
        <v>87.258730647527017</v>
      </c>
      <c r="O10" s="79">
        <v>30.75</v>
      </c>
      <c r="P10" s="79">
        <v>72.599999999999994</v>
      </c>
      <c r="Q10" s="79">
        <v>19.41</v>
      </c>
      <c r="R10" s="79">
        <v>6.51</v>
      </c>
      <c r="S10" s="79">
        <v>0.52</v>
      </c>
      <c r="T10" s="79">
        <v>9.5500000000000007</v>
      </c>
      <c r="U10" s="79">
        <v>10.82</v>
      </c>
      <c r="V10" s="79">
        <v>27.4</v>
      </c>
    </row>
    <row r="11" spans="1:22" ht="21.75" customHeight="1" x14ac:dyDescent="0.15">
      <c r="A11" s="81"/>
      <c r="B11" s="77" t="s">
        <v>125</v>
      </c>
      <c r="C11" s="78">
        <v>1355824.85</v>
      </c>
      <c r="D11" s="79">
        <v>8.08</v>
      </c>
      <c r="E11" s="79">
        <v>76.39</v>
      </c>
      <c r="F11" s="79">
        <v>12.62</v>
      </c>
      <c r="G11" s="78">
        <v>10.57</v>
      </c>
      <c r="H11" s="79">
        <v>94.15</v>
      </c>
      <c r="I11" s="79">
        <v>11.99</v>
      </c>
      <c r="J11" s="79">
        <v>91.73</v>
      </c>
      <c r="K11" s="95">
        <v>97.419427422162343</v>
      </c>
      <c r="L11" s="79">
        <v>92.165967286813952</v>
      </c>
      <c r="M11" s="79">
        <v>95.065078469594795</v>
      </c>
      <c r="N11" s="65">
        <v>89.938579441433106</v>
      </c>
      <c r="O11" s="79">
        <v>31.1</v>
      </c>
      <c r="P11" s="79">
        <v>75.650000000000006</v>
      </c>
      <c r="Q11" s="79">
        <v>19.010000000000002</v>
      </c>
      <c r="R11" s="79">
        <v>5.85</v>
      </c>
      <c r="S11" s="79">
        <v>0.74</v>
      </c>
      <c r="T11" s="79">
        <v>8.3000000000000007</v>
      </c>
      <c r="U11" s="79">
        <v>9.4600000000000009</v>
      </c>
      <c r="V11" s="79">
        <v>24.35</v>
      </c>
    </row>
    <row r="12" spans="1:22" ht="21.75" customHeight="1" x14ac:dyDescent="0.15">
      <c r="A12" s="71"/>
      <c r="B12" s="77" t="s">
        <v>126</v>
      </c>
      <c r="C12" s="78">
        <v>2658759.27</v>
      </c>
      <c r="D12" s="105">
        <v>11.55</v>
      </c>
      <c r="E12" s="79">
        <v>71.3</v>
      </c>
      <c r="F12" s="79">
        <v>12.56</v>
      </c>
      <c r="G12" s="78">
        <v>10.06</v>
      </c>
      <c r="H12" s="79">
        <v>94.57</v>
      </c>
      <c r="I12" s="79">
        <v>11.68</v>
      </c>
      <c r="J12" s="79">
        <v>79.56</v>
      </c>
      <c r="K12" s="95">
        <v>84.70246496984845</v>
      </c>
      <c r="L12" s="79">
        <v>84.197281282155501</v>
      </c>
      <c r="M12" s="79">
        <v>82.75145311582105</v>
      </c>
      <c r="N12" s="65">
        <v>82.257905681730648</v>
      </c>
      <c r="O12" s="79">
        <v>31.93</v>
      </c>
      <c r="P12" s="79">
        <v>66.81</v>
      </c>
      <c r="Q12" s="79">
        <v>4.21</v>
      </c>
      <c r="R12" s="79">
        <v>5.43</v>
      </c>
      <c r="S12" s="79">
        <v>0.57999999999999996</v>
      </c>
      <c r="T12" s="79">
        <v>10.82</v>
      </c>
      <c r="U12" s="79">
        <v>16.37</v>
      </c>
      <c r="V12" s="79">
        <v>33.200000000000003</v>
      </c>
    </row>
    <row r="13" spans="1:22" ht="21.75" customHeight="1" x14ac:dyDescent="0.15">
      <c r="A13" s="71"/>
      <c r="B13" s="77" t="s">
        <v>127</v>
      </c>
      <c r="C13" s="78">
        <v>2394690.2400000002</v>
      </c>
      <c r="D13" s="105">
        <v>9.52</v>
      </c>
      <c r="E13" s="79">
        <v>61.67</v>
      </c>
      <c r="F13" s="79">
        <v>13.39</v>
      </c>
      <c r="G13" s="78">
        <v>10.78</v>
      </c>
      <c r="H13" s="79">
        <v>95.71</v>
      </c>
      <c r="I13" s="79">
        <v>12.27</v>
      </c>
      <c r="J13" s="79">
        <v>95.91</v>
      </c>
      <c r="K13" s="95">
        <v>103.02227229115898</v>
      </c>
      <c r="L13" s="79">
        <v>95.567970585490713</v>
      </c>
      <c r="M13" s="79">
        <v>100.36850105416129</v>
      </c>
      <c r="N13" s="65">
        <v>93.106216191244243</v>
      </c>
      <c r="O13" s="79">
        <v>30.16</v>
      </c>
      <c r="P13" s="79">
        <v>77.69</v>
      </c>
      <c r="Q13" s="79">
        <v>12.98</v>
      </c>
      <c r="R13" s="79">
        <v>4.29</v>
      </c>
      <c r="S13" s="79">
        <v>0.78</v>
      </c>
      <c r="T13" s="79">
        <v>8.09</v>
      </c>
      <c r="U13" s="79">
        <v>9.15</v>
      </c>
      <c r="V13" s="79">
        <v>22.31</v>
      </c>
    </row>
    <row r="14" spans="1:22" ht="21.75" customHeight="1" x14ac:dyDescent="0.15">
      <c r="A14" s="71"/>
      <c r="B14" s="77" t="s">
        <v>129</v>
      </c>
      <c r="C14" s="78">
        <v>779197.43</v>
      </c>
      <c r="D14" s="79">
        <v>11.75</v>
      </c>
      <c r="E14" s="79">
        <v>87.43</v>
      </c>
      <c r="F14" s="79">
        <v>11.82</v>
      </c>
      <c r="G14" s="78">
        <v>10.61</v>
      </c>
      <c r="H14" s="79">
        <v>96.56</v>
      </c>
      <c r="I14" s="79">
        <v>12.26</v>
      </c>
      <c r="J14" s="79">
        <v>88.91</v>
      </c>
      <c r="K14" s="95">
        <v>95.519403175604936</v>
      </c>
      <c r="L14" s="79">
        <v>90.027712700852916</v>
      </c>
      <c r="M14" s="90">
        <v>93.188436271550103</v>
      </c>
      <c r="N14" s="65">
        <v>87.830759916635344</v>
      </c>
      <c r="O14" s="79">
        <v>31.59</v>
      </c>
      <c r="P14" s="79">
        <v>72.099999999999994</v>
      </c>
      <c r="Q14" s="79">
        <v>17.96</v>
      </c>
      <c r="R14" s="79">
        <v>3.44</v>
      </c>
      <c r="S14" s="79">
        <v>0.38</v>
      </c>
      <c r="T14" s="79">
        <v>9.81</v>
      </c>
      <c r="U14" s="79">
        <v>14.28</v>
      </c>
      <c r="V14" s="79">
        <v>27.91</v>
      </c>
    </row>
    <row r="15" spans="1:22" ht="21.75" customHeight="1" x14ac:dyDescent="0.15">
      <c r="A15" s="71"/>
      <c r="B15" s="77" t="s">
        <v>157</v>
      </c>
      <c r="C15" s="78">
        <v>550305.62</v>
      </c>
      <c r="D15" s="79">
        <v>1.23</v>
      </c>
      <c r="E15" s="79">
        <v>86.71</v>
      </c>
      <c r="F15" s="79">
        <v>12.52</v>
      </c>
      <c r="G15" s="78">
        <v>10.32</v>
      </c>
      <c r="H15" s="79">
        <v>97.14</v>
      </c>
      <c r="I15" s="79">
        <v>12.06</v>
      </c>
      <c r="J15" s="79">
        <v>91.76</v>
      </c>
      <c r="K15" s="95">
        <v>98.595955826209405</v>
      </c>
      <c r="L15" s="79">
        <v>95.538716885861831</v>
      </c>
      <c r="M15" s="79">
        <v>96.107051076725213</v>
      </c>
      <c r="N15" s="65">
        <v>93.126987477446917</v>
      </c>
      <c r="O15" s="79">
        <v>31.32</v>
      </c>
      <c r="P15" s="79">
        <v>75.680000000000007</v>
      </c>
      <c r="Q15" s="79">
        <v>24.76</v>
      </c>
      <c r="R15" s="79">
        <v>2.86</v>
      </c>
      <c r="S15" s="79">
        <v>0.69</v>
      </c>
      <c r="T15" s="79">
        <v>10.23</v>
      </c>
      <c r="U15" s="79">
        <v>10.54</v>
      </c>
      <c r="V15" s="79">
        <v>24.32</v>
      </c>
    </row>
    <row r="16" spans="1:22" ht="21.75" customHeight="1" x14ac:dyDescent="0.15">
      <c r="A16" s="71"/>
      <c r="B16" s="77" t="s">
        <v>240</v>
      </c>
      <c r="C16" s="78">
        <v>1407981.43</v>
      </c>
      <c r="D16" s="105">
        <v>15.59</v>
      </c>
      <c r="E16" s="79">
        <v>79.22</v>
      </c>
      <c r="F16" s="79">
        <v>13.05</v>
      </c>
      <c r="G16" s="78">
        <v>10.24</v>
      </c>
      <c r="H16" s="79">
        <v>95.79</v>
      </c>
      <c r="I16" s="79">
        <v>11.82</v>
      </c>
      <c r="J16" s="79">
        <v>88.29</v>
      </c>
      <c r="K16" s="95">
        <v>94.883131704989566</v>
      </c>
      <c r="L16" s="79">
        <v>92.659308305653866</v>
      </c>
      <c r="M16" s="79">
        <v>92.694801719218333</v>
      </c>
      <c r="N16" s="65">
        <v>90.522267303924139</v>
      </c>
      <c r="O16" s="79">
        <v>28.83</v>
      </c>
      <c r="P16" s="79">
        <v>74.290000000000006</v>
      </c>
      <c r="Q16" s="79">
        <v>21.38</v>
      </c>
      <c r="R16" s="79">
        <v>4.21</v>
      </c>
      <c r="S16" s="79">
        <v>0.45</v>
      </c>
      <c r="T16" s="79">
        <v>8.17</v>
      </c>
      <c r="U16" s="79">
        <v>12.87</v>
      </c>
      <c r="V16" s="79">
        <v>25.7</v>
      </c>
    </row>
    <row r="17" spans="1:22" ht="21.75" customHeight="1" x14ac:dyDescent="0.15">
      <c r="A17" s="67" t="s">
        <v>192</v>
      </c>
      <c r="B17" s="68" t="s">
        <v>132</v>
      </c>
      <c r="C17" s="78">
        <v>719920.54</v>
      </c>
      <c r="D17" s="79">
        <v>4.68</v>
      </c>
      <c r="E17" s="79">
        <v>77.13</v>
      </c>
      <c r="F17" s="79">
        <v>13.2</v>
      </c>
      <c r="G17" s="78">
        <v>10.19</v>
      </c>
      <c r="H17" s="79">
        <v>95.84</v>
      </c>
      <c r="I17" s="79">
        <v>11.76</v>
      </c>
      <c r="J17" s="79">
        <v>86.12</v>
      </c>
      <c r="K17" s="95">
        <v>92.274811305534172</v>
      </c>
      <c r="L17" s="79">
        <v>90.554279985803902</v>
      </c>
      <c r="M17" s="79">
        <v>90.091864386098507</v>
      </c>
      <c r="N17" s="65">
        <v>88.412035707653104</v>
      </c>
      <c r="O17" s="79">
        <v>30.84</v>
      </c>
      <c r="P17" s="79">
        <v>72.709999999999994</v>
      </c>
      <c r="Q17" s="79">
        <v>7.29</v>
      </c>
      <c r="R17" s="79">
        <v>4.2</v>
      </c>
      <c r="S17" s="79">
        <v>0.49</v>
      </c>
      <c r="T17" s="79">
        <v>9.48</v>
      </c>
      <c r="U17" s="79">
        <v>13.12</v>
      </c>
      <c r="V17" s="79">
        <v>27.29</v>
      </c>
    </row>
    <row r="18" spans="1:22" s="94" customFormat="1" ht="20.25" customHeight="1" x14ac:dyDescent="0.15">
      <c r="A18" s="70"/>
      <c r="B18" s="88" t="s">
        <v>135</v>
      </c>
      <c r="C18" s="64">
        <v>117346.83</v>
      </c>
      <c r="D18" s="89">
        <v>11.15</v>
      </c>
      <c r="E18" s="79">
        <v>83.34</v>
      </c>
      <c r="F18" s="90">
        <v>12</v>
      </c>
      <c r="G18" s="90">
        <v>10.42</v>
      </c>
      <c r="H18" s="79">
        <v>92.67</v>
      </c>
      <c r="I18" s="69">
        <v>11.86</v>
      </c>
      <c r="J18" s="79">
        <v>59.93</v>
      </c>
      <c r="K18" s="95">
        <v>62.61</v>
      </c>
      <c r="L18" s="79">
        <v>60.09</v>
      </c>
      <c r="M18" s="90">
        <v>61.33</v>
      </c>
      <c r="N18" s="65">
        <v>58.86</v>
      </c>
      <c r="O18" s="79">
        <v>24.94</v>
      </c>
      <c r="P18" s="79">
        <v>48.2</v>
      </c>
      <c r="Q18" s="79">
        <v>53.63</v>
      </c>
      <c r="R18" s="79">
        <v>7.33</v>
      </c>
      <c r="S18" s="79">
        <v>1.1399999999999999</v>
      </c>
      <c r="T18" s="79">
        <v>11.93</v>
      </c>
      <c r="U18" s="79">
        <v>31.4</v>
      </c>
      <c r="V18" s="79">
        <v>51.8</v>
      </c>
    </row>
    <row r="19" spans="1:22" s="87" customFormat="1" ht="20.25" customHeight="1" x14ac:dyDescent="0.15">
      <c r="A19" s="106"/>
      <c r="B19" s="88" t="s">
        <v>136</v>
      </c>
      <c r="C19" s="85">
        <v>609301.37</v>
      </c>
      <c r="D19" s="89">
        <v>0.47</v>
      </c>
      <c r="E19" s="79">
        <v>76.430000000000007</v>
      </c>
      <c r="F19" s="90">
        <v>12.99</v>
      </c>
      <c r="G19" s="90">
        <v>10.27</v>
      </c>
      <c r="H19" s="79">
        <v>96.07</v>
      </c>
      <c r="I19" s="85">
        <v>11.88</v>
      </c>
      <c r="J19" s="79">
        <v>87.92</v>
      </c>
      <c r="K19" s="95">
        <v>93.17</v>
      </c>
      <c r="L19" s="79">
        <v>90.72</v>
      </c>
      <c r="M19" s="90">
        <v>91.07</v>
      </c>
      <c r="N19" s="65">
        <v>88.68</v>
      </c>
      <c r="O19" s="79">
        <v>34.11</v>
      </c>
      <c r="P19" s="79">
        <v>73.09</v>
      </c>
      <c r="Q19" s="79">
        <v>12.55</v>
      </c>
      <c r="R19" s="79">
        <v>3.93</v>
      </c>
      <c r="S19" s="79">
        <v>0.73</v>
      </c>
      <c r="T19" s="79">
        <v>10.11</v>
      </c>
      <c r="U19" s="79">
        <v>12.13</v>
      </c>
      <c r="V19" s="79">
        <v>26.9</v>
      </c>
    </row>
    <row r="20" spans="1:22" s="87" customFormat="1" ht="20.25" customHeight="1" x14ac:dyDescent="0.15">
      <c r="A20" s="70"/>
      <c r="B20" s="88" t="s">
        <v>138</v>
      </c>
      <c r="C20" s="96">
        <v>416375.29</v>
      </c>
      <c r="D20" s="89">
        <v>8.27</v>
      </c>
      <c r="E20" s="79">
        <v>52.9</v>
      </c>
      <c r="F20" s="90">
        <v>13.09</v>
      </c>
      <c r="G20" s="90">
        <v>10.6</v>
      </c>
      <c r="H20" s="79">
        <v>95.01</v>
      </c>
      <c r="I20" s="85">
        <v>12.22</v>
      </c>
      <c r="J20" s="79">
        <v>89.67</v>
      </c>
      <c r="K20" s="95">
        <v>96.69</v>
      </c>
      <c r="L20" s="79">
        <v>91.22</v>
      </c>
      <c r="M20" s="90">
        <v>94.6</v>
      </c>
      <c r="N20" s="65">
        <v>89.24</v>
      </c>
      <c r="O20" s="79">
        <v>32.75</v>
      </c>
      <c r="P20" s="79">
        <v>73.11</v>
      </c>
      <c r="Q20" s="79">
        <v>17.11</v>
      </c>
      <c r="R20" s="79">
        <v>4.99</v>
      </c>
      <c r="S20" s="79">
        <v>0.6</v>
      </c>
      <c r="T20" s="79">
        <v>9.1300000000000008</v>
      </c>
      <c r="U20" s="79">
        <v>12.17</v>
      </c>
      <c r="V20" s="79">
        <v>26.89</v>
      </c>
    </row>
    <row r="21" spans="1:22" s="87" customFormat="1" ht="20.25" customHeight="1" x14ac:dyDescent="0.15">
      <c r="A21" s="70"/>
      <c r="B21" s="88" t="s">
        <v>140</v>
      </c>
      <c r="C21" s="96">
        <v>500360.94</v>
      </c>
      <c r="D21" s="89">
        <v>12.29</v>
      </c>
      <c r="E21" s="79">
        <v>66.77</v>
      </c>
      <c r="F21" s="90">
        <v>13.12</v>
      </c>
      <c r="G21" s="90">
        <v>10.59</v>
      </c>
      <c r="H21" s="79">
        <v>94.09</v>
      </c>
      <c r="I21" s="85">
        <v>12.13</v>
      </c>
      <c r="J21" s="79">
        <v>83</v>
      </c>
      <c r="K21" s="95">
        <v>89.1</v>
      </c>
      <c r="L21" s="79">
        <v>84.13</v>
      </c>
      <c r="M21" s="79">
        <v>86.32</v>
      </c>
      <c r="N21" s="65">
        <v>81.510000000000005</v>
      </c>
      <c r="O21" s="79">
        <v>31.96</v>
      </c>
      <c r="P21" s="79">
        <v>67.98</v>
      </c>
      <c r="Q21" s="79">
        <v>10.66</v>
      </c>
      <c r="R21" s="79">
        <v>5.91</v>
      </c>
      <c r="S21" s="79">
        <v>0.76</v>
      </c>
      <c r="T21" s="79">
        <v>9.09</v>
      </c>
      <c r="U21" s="79">
        <v>16.260000000000002</v>
      </c>
      <c r="V21" s="79">
        <v>32.020000000000003</v>
      </c>
    </row>
    <row r="22" spans="1:22" s="87" customFormat="1" ht="20.25" customHeight="1" x14ac:dyDescent="0.15">
      <c r="A22" s="106"/>
      <c r="B22" s="88" t="s">
        <v>141</v>
      </c>
      <c r="C22" s="96">
        <v>434183.8</v>
      </c>
      <c r="D22" s="89">
        <v>11.66</v>
      </c>
      <c r="E22" s="79">
        <v>65.459999999999994</v>
      </c>
      <c r="F22" s="90">
        <v>12.91</v>
      </c>
      <c r="G22" s="90">
        <v>10.47</v>
      </c>
      <c r="H22" s="79">
        <v>95.94</v>
      </c>
      <c r="I22" s="85">
        <v>12.46</v>
      </c>
      <c r="J22" s="79">
        <v>85.97</v>
      </c>
      <c r="K22" s="95">
        <v>92.56</v>
      </c>
      <c r="L22" s="79">
        <v>88.4</v>
      </c>
      <c r="M22" s="79">
        <v>90.53</v>
      </c>
      <c r="N22" s="65">
        <v>86.46</v>
      </c>
      <c r="O22" s="79">
        <v>29.41</v>
      </c>
      <c r="P22" s="79">
        <v>68.7</v>
      </c>
      <c r="Q22" s="79">
        <v>4.8099999999999996</v>
      </c>
      <c r="R22" s="79">
        <v>4.05</v>
      </c>
      <c r="S22" s="79">
        <v>1.02</v>
      </c>
      <c r="T22" s="79">
        <v>8.25</v>
      </c>
      <c r="U22" s="79">
        <v>17.989999999999998</v>
      </c>
      <c r="V22" s="79">
        <v>31.31</v>
      </c>
    </row>
    <row r="23" spans="1:22" s="87" customFormat="1" ht="20.25" customHeight="1" x14ac:dyDescent="0.15">
      <c r="A23" s="70"/>
      <c r="B23" s="88" t="s">
        <v>142</v>
      </c>
      <c r="C23" s="96">
        <v>751724.76</v>
      </c>
      <c r="D23" s="89">
        <v>6.17</v>
      </c>
      <c r="E23" s="79">
        <v>66.66</v>
      </c>
      <c r="F23" s="90">
        <v>13.08</v>
      </c>
      <c r="G23" s="90">
        <v>10.45</v>
      </c>
      <c r="H23" s="79">
        <v>95.67</v>
      </c>
      <c r="I23" s="85">
        <v>12.18</v>
      </c>
      <c r="J23" s="79">
        <v>87.81</v>
      </c>
      <c r="K23" s="95">
        <v>94.17</v>
      </c>
      <c r="L23" s="79">
        <v>90.12</v>
      </c>
      <c r="M23" s="79">
        <v>91.67</v>
      </c>
      <c r="N23" s="65">
        <v>87.73</v>
      </c>
      <c r="O23" s="79">
        <v>33.659999999999997</v>
      </c>
      <c r="P23" s="79">
        <v>72.040000000000006</v>
      </c>
      <c r="Q23" s="79">
        <v>5.0199999999999996</v>
      </c>
      <c r="R23" s="79">
        <v>4.34</v>
      </c>
      <c r="S23" s="79">
        <v>1.9</v>
      </c>
      <c r="T23" s="79">
        <v>10.49</v>
      </c>
      <c r="U23" s="79">
        <v>11.22</v>
      </c>
      <c r="V23" s="79">
        <v>27.95</v>
      </c>
    </row>
    <row r="24" spans="1:22" s="94" customFormat="1" ht="20.25" customHeight="1" x14ac:dyDescent="0.15">
      <c r="A24" s="107"/>
      <c r="B24" s="88" t="s">
        <v>143</v>
      </c>
      <c r="C24" s="96">
        <v>1020803.22</v>
      </c>
      <c r="D24" s="89">
        <v>15.06</v>
      </c>
      <c r="E24" s="79">
        <v>65.22</v>
      </c>
      <c r="F24" s="90">
        <v>13.15</v>
      </c>
      <c r="G24" s="90">
        <v>10.119999999999999</v>
      </c>
      <c r="H24" s="79">
        <v>95.25</v>
      </c>
      <c r="I24" s="85">
        <v>11.82</v>
      </c>
      <c r="J24" s="79">
        <v>84.8</v>
      </c>
      <c r="K24" s="95">
        <v>91.27</v>
      </c>
      <c r="L24" s="79">
        <v>90.19</v>
      </c>
      <c r="M24" s="79">
        <v>88.83</v>
      </c>
      <c r="N24" s="65">
        <v>87.77</v>
      </c>
      <c r="O24" s="79">
        <v>31.6</v>
      </c>
      <c r="P24" s="79">
        <v>71.39</v>
      </c>
      <c r="Q24" s="79">
        <v>10.75</v>
      </c>
      <c r="R24" s="79">
        <v>4.76</v>
      </c>
      <c r="S24" s="79">
        <v>0.79</v>
      </c>
      <c r="T24" s="79">
        <v>10.34</v>
      </c>
      <c r="U24" s="79">
        <v>12.71</v>
      </c>
      <c r="V24" s="79">
        <v>28.6</v>
      </c>
    </row>
    <row r="25" spans="1:22" s="87" customFormat="1" ht="20.25" customHeight="1" x14ac:dyDescent="0.15">
      <c r="A25" s="70"/>
      <c r="B25" s="88" t="s">
        <v>147</v>
      </c>
      <c r="C25" s="86">
        <v>541407.92000000004</v>
      </c>
      <c r="D25" s="89">
        <v>11.88</v>
      </c>
      <c r="E25" s="79">
        <v>49.34</v>
      </c>
      <c r="F25" s="90">
        <v>13.18</v>
      </c>
      <c r="G25" s="90">
        <v>10.56</v>
      </c>
      <c r="H25" s="79">
        <v>94.57</v>
      </c>
      <c r="I25" s="85">
        <v>12.17</v>
      </c>
      <c r="J25" s="79">
        <v>85.46</v>
      </c>
      <c r="K25" s="95">
        <v>92.33</v>
      </c>
      <c r="L25" s="79">
        <v>87.43</v>
      </c>
      <c r="M25" s="79">
        <v>90.07</v>
      </c>
      <c r="N25" s="65">
        <v>85.29</v>
      </c>
      <c r="O25" s="79">
        <v>31.66</v>
      </c>
      <c r="P25" s="79">
        <v>69.73</v>
      </c>
      <c r="Q25" s="79">
        <v>2.39</v>
      </c>
      <c r="R25" s="79">
        <v>5.43</v>
      </c>
      <c r="S25" s="79">
        <v>0.89</v>
      </c>
      <c r="T25" s="79">
        <v>9.34</v>
      </c>
      <c r="U25" s="79">
        <v>14.6</v>
      </c>
      <c r="V25" s="79">
        <v>30.26</v>
      </c>
    </row>
    <row r="26" spans="1:22" s="87" customFormat="1" ht="20.25" customHeight="1" x14ac:dyDescent="0.15">
      <c r="A26" s="70"/>
      <c r="B26" s="88" t="s">
        <v>148</v>
      </c>
      <c r="C26" s="86">
        <v>467504.91</v>
      </c>
      <c r="D26" s="88">
        <v>12.29</v>
      </c>
      <c r="E26" s="79">
        <v>40.99</v>
      </c>
      <c r="F26" s="92">
        <v>13.14</v>
      </c>
      <c r="G26" s="90">
        <v>10.68</v>
      </c>
      <c r="H26" s="79">
        <v>95.28</v>
      </c>
      <c r="I26" s="85">
        <v>12.01</v>
      </c>
      <c r="J26" s="79">
        <v>91.19</v>
      </c>
      <c r="K26" s="95">
        <v>98.52</v>
      </c>
      <c r="L26" s="79">
        <v>92.25</v>
      </c>
      <c r="M26" s="79">
        <v>95.73</v>
      </c>
      <c r="N26" s="65">
        <v>89.63</v>
      </c>
      <c r="O26" s="79">
        <v>30.86</v>
      </c>
      <c r="P26" s="79">
        <v>75.63</v>
      </c>
      <c r="Q26" s="79">
        <v>23.9</v>
      </c>
      <c r="R26" s="79">
        <v>4.68</v>
      </c>
      <c r="S26" s="79">
        <v>0.8</v>
      </c>
      <c r="T26" s="79">
        <v>8.85</v>
      </c>
      <c r="U26" s="79">
        <v>10.039999999999999</v>
      </c>
      <c r="V26" s="79">
        <v>24.37</v>
      </c>
    </row>
    <row r="27" spans="1:22" s="87" customFormat="1" ht="20.25" customHeight="1" x14ac:dyDescent="0.15">
      <c r="A27" s="70"/>
      <c r="B27" s="88" t="s">
        <v>149</v>
      </c>
      <c r="C27" s="96">
        <v>2202849.4500000002</v>
      </c>
      <c r="D27" s="89">
        <v>0.89</v>
      </c>
      <c r="E27" s="79">
        <v>74.59</v>
      </c>
      <c r="F27" s="90">
        <v>12.47</v>
      </c>
      <c r="G27" s="90">
        <v>10.16</v>
      </c>
      <c r="H27" s="79">
        <v>95.89</v>
      </c>
      <c r="I27" s="85">
        <v>11.74</v>
      </c>
      <c r="J27" s="79">
        <v>89.84</v>
      </c>
      <c r="K27" s="95">
        <v>96.01</v>
      </c>
      <c r="L27" s="79">
        <v>94.49</v>
      </c>
      <c r="M27" s="79">
        <v>93.25</v>
      </c>
      <c r="N27" s="65">
        <v>91.78</v>
      </c>
      <c r="O27" s="79">
        <v>31.21</v>
      </c>
      <c r="P27" s="79">
        <v>76.540000000000006</v>
      </c>
      <c r="Q27" s="79">
        <v>10.220000000000001</v>
      </c>
      <c r="R27" s="79">
        <v>4</v>
      </c>
      <c r="S27" s="79">
        <v>0.35</v>
      </c>
      <c r="T27" s="79">
        <v>10.27</v>
      </c>
      <c r="U27" s="79">
        <v>8.84</v>
      </c>
      <c r="V27" s="79">
        <v>23.46</v>
      </c>
    </row>
    <row r="28" spans="1:22" s="94" customFormat="1" ht="20.25" customHeight="1" x14ac:dyDescent="0.15">
      <c r="A28" s="70"/>
      <c r="B28" s="88" t="s">
        <v>151</v>
      </c>
      <c r="C28" s="89">
        <v>478167.15</v>
      </c>
      <c r="D28" s="89">
        <v>17.79</v>
      </c>
      <c r="E28" s="90">
        <v>56.53</v>
      </c>
      <c r="F28" s="90">
        <v>13.07</v>
      </c>
      <c r="G28" s="90">
        <v>10.52</v>
      </c>
      <c r="H28" s="90">
        <v>95.6</v>
      </c>
      <c r="I28" s="85">
        <v>12.15</v>
      </c>
      <c r="J28" s="90">
        <v>86.84</v>
      </c>
      <c r="K28" s="90">
        <v>93.18</v>
      </c>
      <c r="L28" s="90">
        <v>88.58</v>
      </c>
      <c r="M28" s="90">
        <v>90.95</v>
      </c>
      <c r="N28" s="90">
        <v>86.45</v>
      </c>
      <c r="O28" s="90">
        <v>29.17</v>
      </c>
      <c r="P28" s="90">
        <v>71.010000000000005</v>
      </c>
      <c r="Q28" s="90">
        <v>11.95</v>
      </c>
      <c r="R28" s="90">
        <v>4.49</v>
      </c>
      <c r="S28" s="90">
        <v>0.37</v>
      </c>
      <c r="T28" s="90">
        <v>7.97</v>
      </c>
      <c r="U28" s="90">
        <v>16.149999999999999</v>
      </c>
      <c r="V28" s="79">
        <v>28.98</v>
      </c>
    </row>
    <row r="29" spans="1:22" s="94" customFormat="1" ht="20.25" customHeight="1" x14ac:dyDescent="0.15">
      <c r="A29" s="93"/>
      <c r="B29" s="88" t="s">
        <v>152</v>
      </c>
      <c r="C29" s="89">
        <v>404302.6</v>
      </c>
      <c r="D29" s="89">
        <v>7.32</v>
      </c>
      <c r="E29" s="90">
        <v>18.3</v>
      </c>
      <c r="F29" s="90">
        <v>12.71</v>
      </c>
      <c r="G29" s="90">
        <v>10.56</v>
      </c>
      <c r="H29" s="90">
        <v>94.54</v>
      </c>
      <c r="I29" s="85">
        <v>12.27</v>
      </c>
      <c r="J29" s="90">
        <v>86.91</v>
      </c>
      <c r="K29" s="90">
        <v>93.61</v>
      </c>
      <c r="L29" s="90">
        <v>88.65</v>
      </c>
      <c r="M29" s="90">
        <v>91.41</v>
      </c>
      <c r="N29" s="90">
        <v>86.57</v>
      </c>
      <c r="O29" s="90">
        <v>34.770000000000003</v>
      </c>
      <c r="P29" s="90">
        <v>70.489999999999995</v>
      </c>
      <c r="Q29" s="90">
        <v>22.63</v>
      </c>
      <c r="R29" s="90">
        <v>5.46</v>
      </c>
      <c r="S29" s="90">
        <v>1.1000000000000001</v>
      </c>
      <c r="T29" s="90">
        <v>10.77</v>
      </c>
      <c r="U29" s="90">
        <v>12.19</v>
      </c>
      <c r="V29" s="79">
        <v>29.52</v>
      </c>
    </row>
    <row r="30" spans="1:22" ht="21.75" customHeight="1" x14ac:dyDescent="0.15">
      <c r="A30" s="108"/>
      <c r="B30" s="77" t="s">
        <v>154</v>
      </c>
      <c r="C30" s="78">
        <v>581115.48</v>
      </c>
      <c r="D30" s="79">
        <v>0.18</v>
      </c>
      <c r="E30" s="79">
        <v>73.59</v>
      </c>
      <c r="F30" s="79">
        <v>13.41</v>
      </c>
      <c r="G30" s="78">
        <v>10.5</v>
      </c>
      <c r="H30" s="79">
        <v>96.04</v>
      </c>
      <c r="I30" s="79">
        <v>12.02</v>
      </c>
      <c r="J30" s="79">
        <v>85.96</v>
      </c>
      <c r="K30" s="95">
        <v>90.78</v>
      </c>
      <c r="L30" s="79">
        <v>86.453593945339804</v>
      </c>
      <c r="M30" s="79">
        <v>87.998513040266715</v>
      </c>
      <c r="N30" s="65">
        <v>83.808107657396889</v>
      </c>
      <c r="O30" s="79">
        <v>33.22</v>
      </c>
      <c r="P30" s="79">
        <v>70.5</v>
      </c>
      <c r="Q30" s="79">
        <v>27.28</v>
      </c>
      <c r="R30" s="79">
        <v>3.96</v>
      </c>
      <c r="S30" s="79">
        <v>0.78</v>
      </c>
      <c r="T30" s="79">
        <v>9.86</v>
      </c>
      <c r="U30" s="79">
        <v>14.9</v>
      </c>
      <c r="V30" s="79">
        <v>29.5</v>
      </c>
    </row>
    <row r="31" spans="1:22" s="94" customFormat="1" ht="20.25" customHeight="1" x14ac:dyDescent="0.15">
      <c r="A31" s="107"/>
      <c r="B31" s="91" t="s">
        <v>155</v>
      </c>
      <c r="C31" s="112">
        <v>195813.02</v>
      </c>
      <c r="D31" s="112">
        <v>0</v>
      </c>
      <c r="E31" s="113">
        <v>17.11</v>
      </c>
      <c r="F31" s="113">
        <v>12.9</v>
      </c>
      <c r="G31" s="113">
        <v>10.1</v>
      </c>
      <c r="H31" s="113">
        <v>96.23</v>
      </c>
      <c r="I31" s="79">
        <v>12.08</v>
      </c>
      <c r="J31" s="113">
        <v>84.58</v>
      </c>
      <c r="K31" s="113">
        <v>91.15</v>
      </c>
      <c r="L31" s="113">
        <v>90.24</v>
      </c>
      <c r="M31" s="113">
        <v>89.56</v>
      </c>
      <c r="N31" s="113">
        <v>88.68</v>
      </c>
      <c r="O31" s="113">
        <v>30.64</v>
      </c>
      <c r="P31" s="113">
        <v>69.713999999999999</v>
      </c>
      <c r="Q31" s="113">
        <v>14.84</v>
      </c>
      <c r="R31" s="113">
        <v>3.7440000000000002</v>
      </c>
      <c r="S31" s="113">
        <v>1.123</v>
      </c>
      <c r="T31" s="113">
        <v>9.6560000000000006</v>
      </c>
      <c r="U31" s="113">
        <v>15.762</v>
      </c>
      <c r="V31" s="79">
        <v>30.29</v>
      </c>
    </row>
    <row r="32" spans="1:22" s="66" customFormat="1" ht="21.75" customHeight="1" x14ac:dyDescent="0.15">
      <c r="A32" s="109"/>
      <c r="B32" s="77" t="s">
        <v>156</v>
      </c>
      <c r="C32" s="78">
        <v>1163066.8899999999</v>
      </c>
      <c r="D32" s="79">
        <v>9.41</v>
      </c>
      <c r="E32" s="79">
        <v>62.55</v>
      </c>
      <c r="F32" s="79">
        <v>13.43</v>
      </c>
      <c r="G32" s="78">
        <v>10.51</v>
      </c>
      <c r="H32" s="79">
        <v>95.28</v>
      </c>
      <c r="I32" s="79">
        <v>12.12</v>
      </c>
      <c r="J32" s="79">
        <v>89.61</v>
      </c>
      <c r="K32" s="95">
        <v>96.26</v>
      </c>
      <c r="L32" s="79">
        <v>91.58999642700374</v>
      </c>
      <c r="M32" s="79">
        <v>93.963605800885006</v>
      </c>
      <c r="N32" s="65">
        <v>89.404001713496683</v>
      </c>
      <c r="O32" s="79">
        <v>29.83</v>
      </c>
      <c r="P32" s="79">
        <v>73.53</v>
      </c>
      <c r="Q32" s="79">
        <v>25.21</v>
      </c>
      <c r="R32" s="79">
        <v>4.72</v>
      </c>
      <c r="S32" s="79">
        <v>1.06</v>
      </c>
      <c r="T32" s="79">
        <v>8.6</v>
      </c>
      <c r="U32" s="79">
        <v>12.1</v>
      </c>
      <c r="V32" s="79">
        <v>26.48</v>
      </c>
    </row>
    <row r="33" spans="1:22" s="100" customFormat="1" ht="21.75" customHeight="1" x14ac:dyDescent="0.15">
      <c r="A33" s="99"/>
      <c r="B33" s="74" t="s">
        <v>241</v>
      </c>
      <c r="C33" s="96">
        <v>64880.08</v>
      </c>
      <c r="D33" s="79">
        <v>0</v>
      </c>
      <c r="E33" s="79">
        <v>0</v>
      </c>
      <c r="F33" s="79">
        <v>0</v>
      </c>
      <c r="G33" s="86">
        <v>11.16</v>
      </c>
      <c r="H33" s="79">
        <v>0</v>
      </c>
      <c r="I33" s="79">
        <v>0</v>
      </c>
      <c r="J33" s="79">
        <v>0</v>
      </c>
      <c r="K33" s="95">
        <v>0</v>
      </c>
      <c r="L33" s="79">
        <v>0</v>
      </c>
      <c r="M33" s="79">
        <v>0</v>
      </c>
      <c r="N33" s="65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</row>
    <row r="34" spans="1:22" ht="21.75" customHeight="1" x14ac:dyDescent="0.15">
      <c r="A34" s="82"/>
      <c r="B34" s="83"/>
      <c r="D34" s="82"/>
      <c r="E34" s="100"/>
      <c r="F34" s="100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2" ht="21.75" customHeight="1" x14ac:dyDescent="0.15"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</row>
    <row r="36" spans="1:22" ht="21.75" customHeight="1" x14ac:dyDescent="0.15">
      <c r="A36" s="114" t="s">
        <v>80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</row>
    <row r="37" spans="1:22" ht="21.75" customHeight="1" x14ac:dyDescent="0.15">
      <c r="A37" s="115" t="s">
        <v>243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</row>
    <row r="38" spans="1:22" ht="21.75" customHeight="1" x14ac:dyDescent="0.15">
      <c r="A38" s="67"/>
      <c r="B38" s="68"/>
      <c r="C38" s="67" t="s">
        <v>0</v>
      </c>
      <c r="D38" s="67" t="s">
        <v>34</v>
      </c>
      <c r="E38" s="97" t="s">
        <v>28</v>
      </c>
      <c r="F38" s="97" t="s">
        <v>28</v>
      </c>
      <c r="G38" s="67"/>
      <c r="H38" s="67" t="s">
        <v>29</v>
      </c>
      <c r="I38" s="67" t="s">
        <v>30</v>
      </c>
      <c r="J38" s="67" t="s">
        <v>31</v>
      </c>
      <c r="K38" s="67" t="s">
        <v>2</v>
      </c>
      <c r="L38" s="67" t="s">
        <v>3</v>
      </c>
      <c r="M38" s="67" t="s">
        <v>2</v>
      </c>
      <c r="N38" s="67"/>
      <c r="O38" s="67" t="s">
        <v>32</v>
      </c>
      <c r="P38" s="67" t="s">
        <v>33</v>
      </c>
      <c r="Q38" s="67" t="s">
        <v>34</v>
      </c>
      <c r="R38" s="67" t="s">
        <v>35</v>
      </c>
      <c r="S38" s="67" t="s">
        <v>35</v>
      </c>
      <c r="T38" s="67" t="s">
        <v>35</v>
      </c>
      <c r="U38" s="67" t="s">
        <v>35</v>
      </c>
      <c r="V38" s="67" t="s">
        <v>36</v>
      </c>
    </row>
    <row r="39" spans="1:22" ht="21.75" customHeight="1" x14ac:dyDescent="0.15">
      <c r="A39" s="71" t="s">
        <v>4</v>
      </c>
      <c r="B39" s="77" t="s">
        <v>5</v>
      </c>
      <c r="C39" s="71" t="s">
        <v>6</v>
      </c>
      <c r="D39" s="71" t="s">
        <v>37</v>
      </c>
      <c r="E39" s="71" t="s">
        <v>38</v>
      </c>
      <c r="F39" s="71" t="s">
        <v>39</v>
      </c>
      <c r="G39" s="71" t="s">
        <v>7</v>
      </c>
      <c r="H39" s="71" t="s">
        <v>40</v>
      </c>
      <c r="I39" s="71" t="s">
        <v>41</v>
      </c>
      <c r="J39" s="71" t="s">
        <v>27</v>
      </c>
      <c r="K39" s="71" t="s">
        <v>42</v>
      </c>
      <c r="L39" s="71" t="s">
        <v>43</v>
      </c>
      <c r="M39" s="71" t="s">
        <v>44</v>
      </c>
      <c r="N39" s="71" t="s">
        <v>45</v>
      </c>
      <c r="O39" s="71" t="s">
        <v>46</v>
      </c>
      <c r="P39" s="71" t="s">
        <v>47</v>
      </c>
      <c r="Q39" s="71" t="s">
        <v>48</v>
      </c>
      <c r="R39" s="71" t="s">
        <v>49</v>
      </c>
      <c r="S39" s="71" t="s">
        <v>49</v>
      </c>
      <c r="T39" s="71" t="s">
        <v>49</v>
      </c>
      <c r="U39" s="71" t="s">
        <v>50</v>
      </c>
      <c r="V39" s="71" t="s">
        <v>51</v>
      </c>
    </row>
    <row r="40" spans="1:22" ht="21.75" customHeight="1" x14ac:dyDescent="0.15">
      <c r="A40" s="73"/>
      <c r="B40" s="74"/>
      <c r="C40" s="73" t="s">
        <v>8</v>
      </c>
      <c r="D40" s="98"/>
      <c r="E40" s="98"/>
      <c r="F40" s="98"/>
      <c r="G40" s="73"/>
      <c r="H40" s="73" t="s">
        <v>52</v>
      </c>
      <c r="I40" s="73"/>
      <c r="J40" s="73" t="s">
        <v>9</v>
      </c>
      <c r="K40" s="73" t="s">
        <v>53</v>
      </c>
      <c r="L40" s="73" t="s">
        <v>54</v>
      </c>
      <c r="M40" s="73" t="s">
        <v>9</v>
      </c>
      <c r="N40" s="73"/>
      <c r="O40" s="73" t="s">
        <v>55</v>
      </c>
      <c r="P40" s="73" t="s">
        <v>56</v>
      </c>
      <c r="Q40" s="73" t="s">
        <v>57</v>
      </c>
      <c r="R40" s="73" t="s">
        <v>58</v>
      </c>
      <c r="S40" s="73" t="s">
        <v>59</v>
      </c>
      <c r="T40" s="73" t="s">
        <v>60</v>
      </c>
      <c r="U40" s="73" t="s">
        <v>61</v>
      </c>
      <c r="V40" s="73" t="s">
        <v>62</v>
      </c>
    </row>
    <row r="41" spans="1:22" ht="21.75" customHeight="1" x14ac:dyDescent="0.15">
      <c r="A41" s="71" t="s">
        <v>14</v>
      </c>
      <c r="B41" s="77" t="s">
        <v>15</v>
      </c>
      <c r="C41" s="95">
        <v>206195.65</v>
      </c>
      <c r="D41" s="79">
        <v>0</v>
      </c>
      <c r="E41" s="79">
        <v>76.959999999999994</v>
      </c>
      <c r="F41" s="79">
        <v>12.43</v>
      </c>
      <c r="G41" s="95">
        <v>10.23</v>
      </c>
      <c r="H41" s="79">
        <v>96.07</v>
      </c>
      <c r="I41" s="111">
        <v>11.63</v>
      </c>
      <c r="J41" s="79">
        <v>92.72</v>
      </c>
      <c r="K41" s="111">
        <v>99.31</v>
      </c>
      <c r="L41" s="79">
        <v>97.08</v>
      </c>
      <c r="M41" s="111">
        <v>97.09</v>
      </c>
      <c r="N41" s="111">
        <v>94.91</v>
      </c>
      <c r="O41" s="79">
        <v>30.28</v>
      </c>
      <c r="P41" s="79">
        <v>79.14</v>
      </c>
      <c r="Q41" s="79">
        <v>4.66</v>
      </c>
      <c r="R41" s="79">
        <v>3.94</v>
      </c>
      <c r="S41" s="79">
        <v>0.52200000000000002</v>
      </c>
      <c r="T41" s="79">
        <v>10.1</v>
      </c>
      <c r="U41" s="79">
        <v>6.3</v>
      </c>
      <c r="V41" s="79">
        <v>20.86</v>
      </c>
    </row>
    <row r="42" spans="1:22" ht="21.75" customHeight="1" x14ac:dyDescent="0.15">
      <c r="A42" s="71"/>
      <c r="B42" s="77" t="s">
        <v>16</v>
      </c>
      <c r="C42" s="84">
        <v>347488.5</v>
      </c>
      <c r="D42" s="79">
        <v>7.32</v>
      </c>
      <c r="E42" s="79">
        <v>77.209999999999994</v>
      </c>
      <c r="F42" s="79">
        <v>12.35</v>
      </c>
      <c r="G42" s="84">
        <v>10.26</v>
      </c>
      <c r="H42" s="79">
        <v>96.49</v>
      </c>
      <c r="I42" s="103">
        <v>11.84</v>
      </c>
      <c r="J42" s="79">
        <v>82.8</v>
      </c>
      <c r="K42" s="103">
        <v>89.62</v>
      </c>
      <c r="L42" s="79">
        <v>87.35</v>
      </c>
      <c r="M42" s="103">
        <v>87.64</v>
      </c>
      <c r="N42" s="103">
        <v>85.42</v>
      </c>
      <c r="O42" s="79">
        <v>32.96</v>
      </c>
      <c r="P42" s="79">
        <v>69.81</v>
      </c>
      <c r="Q42" s="79">
        <v>15.3</v>
      </c>
      <c r="R42" s="79">
        <v>3.51</v>
      </c>
      <c r="S42" s="79">
        <v>0.35</v>
      </c>
      <c r="T42" s="79">
        <v>8.9</v>
      </c>
      <c r="U42" s="79">
        <v>17.440000000000001</v>
      </c>
      <c r="V42" s="79">
        <v>30.2</v>
      </c>
    </row>
    <row r="43" spans="1:22" ht="21.75" customHeight="1" x14ac:dyDescent="0.15">
      <c r="A43" s="71"/>
      <c r="B43" s="77" t="s">
        <v>17</v>
      </c>
      <c r="C43" s="84">
        <v>1751592.09</v>
      </c>
      <c r="D43" s="79">
        <v>11.36</v>
      </c>
      <c r="E43" s="79">
        <v>63.74</v>
      </c>
      <c r="F43" s="79">
        <v>12.83</v>
      </c>
      <c r="G43" s="84">
        <v>10.42</v>
      </c>
      <c r="H43" s="79">
        <v>96.28</v>
      </c>
      <c r="I43" s="103">
        <v>12.59</v>
      </c>
      <c r="J43" s="79">
        <v>90.95</v>
      </c>
      <c r="K43" s="103">
        <v>97.66</v>
      </c>
      <c r="L43" s="79">
        <v>93.72</v>
      </c>
      <c r="M43" s="103">
        <v>95.72</v>
      </c>
      <c r="N43" s="103">
        <v>91.86</v>
      </c>
      <c r="O43" s="79">
        <v>25.12</v>
      </c>
      <c r="P43" s="79">
        <v>71.790000000000006</v>
      </c>
      <c r="Q43" s="79">
        <v>23.16</v>
      </c>
      <c r="R43" s="79">
        <v>3.72</v>
      </c>
      <c r="S43" s="79">
        <v>0.34</v>
      </c>
      <c r="T43" s="79">
        <v>8.8000000000000007</v>
      </c>
      <c r="U43" s="79">
        <v>15.36</v>
      </c>
      <c r="V43" s="79">
        <v>28.22</v>
      </c>
    </row>
    <row r="44" spans="1:22" ht="21.75" customHeight="1" x14ac:dyDescent="0.15">
      <c r="A44" s="71"/>
      <c r="B44" s="77" t="s">
        <v>18</v>
      </c>
      <c r="C44" s="84">
        <v>309681.53999999998</v>
      </c>
      <c r="D44" s="73">
        <v>2.71</v>
      </c>
      <c r="E44" s="73">
        <v>76.790000000000006</v>
      </c>
      <c r="F44" s="73">
        <v>12.55</v>
      </c>
      <c r="G44" s="84">
        <v>9.99</v>
      </c>
      <c r="H44" s="73">
        <v>94.89</v>
      </c>
      <c r="I44" s="76">
        <v>12.01</v>
      </c>
      <c r="J44" s="79">
        <v>78.56</v>
      </c>
      <c r="K44" s="76">
        <v>84.04</v>
      </c>
      <c r="L44" s="73">
        <v>84.12</v>
      </c>
      <c r="M44" s="76">
        <v>81.91</v>
      </c>
      <c r="N44" s="76">
        <v>81.99</v>
      </c>
      <c r="O44" s="73">
        <v>30.87</v>
      </c>
      <c r="P44" s="73">
        <v>64.89</v>
      </c>
      <c r="Q44" s="73">
        <v>14.74</v>
      </c>
      <c r="R44" s="73">
        <v>5.16</v>
      </c>
      <c r="S44" s="73">
        <v>0.7</v>
      </c>
      <c r="T44" s="73">
        <v>11.02</v>
      </c>
      <c r="U44" s="73">
        <v>18.22</v>
      </c>
      <c r="V44" s="79">
        <v>35.1</v>
      </c>
    </row>
    <row r="45" spans="1:22" ht="21.75" customHeight="1" x14ac:dyDescent="0.15">
      <c r="A45" s="67" t="s">
        <v>19</v>
      </c>
      <c r="B45" s="68" t="s">
        <v>20</v>
      </c>
      <c r="C45" s="84">
        <v>1116525.79</v>
      </c>
      <c r="D45" s="79">
        <v>3.27</v>
      </c>
      <c r="E45" s="79">
        <v>60.3</v>
      </c>
      <c r="F45" s="79">
        <v>11.71</v>
      </c>
      <c r="G45" s="84">
        <v>11.46</v>
      </c>
      <c r="H45" s="79">
        <v>96.85</v>
      </c>
      <c r="I45" s="103">
        <v>13.26</v>
      </c>
      <c r="J45" s="79">
        <v>97.39</v>
      </c>
      <c r="K45" s="103">
        <v>104.61</v>
      </c>
      <c r="L45" s="79">
        <v>91.28</v>
      </c>
      <c r="M45" s="103">
        <v>102.21</v>
      </c>
      <c r="N45" s="103">
        <v>89.19</v>
      </c>
      <c r="O45" s="79">
        <v>34.01</v>
      </c>
      <c r="P45" s="79">
        <v>73.02</v>
      </c>
      <c r="Q45" s="79">
        <v>20.43</v>
      </c>
      <c r="R45" s="79">
        <v>3.14</v>
      </c>
      <c r="S45" s="79">
        <v>0.19</v>
      </c>
      <c r="T45" s="79">
        <v>7.89</v>
      </c>
      <c r="U45" s="79">
        <v>15.76</v>
      </c>
      <c r="V45" s="79">
        <v>26.98</v>
      </c>
    </row>
    <row r="46" spans="1:22" s="66" customFormat="1" ht="21.75" customHeight="1" x14ac:dyDescent="0.15">
      <c r="A46" s="71"/>
      <c r="B46" s="77" t="s">
        <v>167</v>
      </c>
      <c r="C46" s="64">
        <v>684918.56</v>
      </c>
      <c r="D46" s="79">
        <v>0.75</v>
      </c>
      <c r="E46" s="79">
        <v>76.39</v>
      </c>
      <c r="F46" s="79">
        <v>12.87</v>
      </c>
      <c r="G46" s="73">
        <v>12.92</v>
      </c>
      <c r="H46" s="79">
        <v>95.74</v>
      </c>
      <c r="I46" s="79">
        <v>13.63</v>
      </c>
      <c r="J46" s="79">
        <v>107.82</v>
      </c>
      <c r="K46" s="95">
        <v>114.35200757425751</v>
      </c>
      <c r="L46" s="79">
        <v>88.507745800508914</v>
      </c>
      <c r="M46" s="90">
        <v>111.45209684305152</v>
      </c>
      <c r="N46" s="65">
        <v>86.26</v>
      </c>
      <c r="O46" s="79">
        <v>34.979999999999997</v>
      </c>
      <c r="P46" s="79">
        <v>78.144999999999996</v>
      </c>
      <c r="Q46" s="79">
        <v>17.350000000000001</v>
      </c>
      <c r="R46" s="79">
        <v>4.26</v>
      </c>
      <c r="S46" s="79">
        <v>0.76600000000000001</v>
      </c>
      <c r="T46" s="79">
        <v>9.1300000000000008</v>
      </c>
      <c r="U46" s="79">
        <v>7.6950000000000003</v>
      </c>
      <c r="V46" s="79">
        <v>21.85</v>
      </c>
    </row>
    <row r="47" spans="1:22" s="66" customFormat="1" ht="21.75" customHeight="1" x14ac:dyDescent="0.15">
      <c r="A47" s="71"/>
      <c r="B47" s="77" t="s">
        <v>168</v>
      </c>
      <c r="C47" s="85">
        <v>1781376.42</v>
      </c>
      <c r="D47" s="79">
        <v>5.0999999999999996</v>
      </c>
      <c r="E47" s="79">
        <v>65</v>
      </c>
      <c r="F47" s="79">
        <v>12.54</v>
      </c>
      <c r="G47" s="86">
        <v>12.8</v>
      </c>
      <c r="H47" s="79">
        <v>96.72</v>
      </c>
      <c r="I47" s="79">
        <v>14.27</v>
      </c>
      <c r="J47" s="79">
        <v>107.22</v>
      </c>
      <c r="K47" s="95">
        <v>114.27098896393542</v>
      </c>
      <c r="L47" s="79">
        <v>89.274210128074557</v>
      </c>
      <c r="M47" s="90">
        <v>111.8590547662851</v>
      </c>
      <c r="N47" s="65">
        <v>87.389886536160247</v>
      </c>
      <c r="O47" s="79">
        <v>35.520000000000003</v>
      </c>
      <c r="P47" s="79">
        <v>74.47</v>
      </c>
      <c r="Q47" s="79">
        <v>9.67</v>
      </c>
      <c r="R47" s="79">
        <v>3.28</v>
      </c>
      <c r="S47" s="79">
        <v>0.28999999999999998</v>
      </c>
      <c r="T47" s="79">
        <v>8.89</v>
      </c>
      <c r="U47" s="79">
        <v>13.07</v>
      </c>
      <c r="V47" s="79">
        <v>25.53</v>
      </c>
    </row>
    <row r="48" spans="1:22" s="66" customFormat="1" ht="21.75" customHeight="1" x14ac:dyDescent="0.15">
      <c r="A48" s="71"/>
      <c r="B48" s="77" t="s">
        <v>170</v>
      </c>
      <c r="C48" s="96">
        <v>508021.4</v>
      </c>
      <c r="D48" s="79">
        <v>0.3</v>
      </c>
      <c r="E48" s="79">
        <v>65.959999999999994</v>
      </c>
      <c r="F48" s="79">
        <v>13.13</v>
      </c>
      <c r="G48" s="86">
        <v>12.69</v>
      </c>
      <c r="H48" s="79">
        <v>96.16</v>
      </c>
      <c r="I48" s="79">
        <v>14.12</v>
      </c>
      <c r="J48" s="79">
        <v>106</v>
      </c>
      <c r="K48" s="95">
        <v>112.91050970961322</v>
      </c>
      <c r="L48" s="79">
        <v>88.975972978418625</v>
      </c>
      <c r="M48" s="90">
        <v>110.23752621444686</v>
      </c>
      <c r="N48" s="65">
        <v>86.869603005868299</v>
      </c>
      <c r="O48" s="79">
        <v>34.25</v>
      </c>
      <c r="P48" s="79">
        <v>74.3</v>
      </c>
      <c r="Q48" s="79">
        <v>30.54</v>
      </c>
      <c r="R48" s="79">
        <v>3.84</v>
      </c>
      <c r="S48" s="79">
        <v>0.42</v>
      </c>
      <c r="T48" s="79">
        <v>8.23</v>
      </c>
      <c r="U48" s="79">
        <v>13.2</v>
      </c>
      <c r="V48" s="79">
        <v>25.69</v>
      </c>
    </row>
    <row r="49" spans="1:22" s="66" customFormat="1" ht="21.75" customHeight="1" x14ac:dyDescent="0.15">
      <c r="A49" s="71"/>
      <c r="B49" s="77" t="s">
        <v>171</v>
      </c>
      <c r="C49" s="96">
        <v>878616.52</v>
      </c>
      <c r="D49" s="79">
        <v>8.9700000000000006</v>
      </c>
      <c r="E49" s="79">
        <v>51.56</v>
      </c>
      <c r="F49" s="79">
        <v>12.54</v>
      </c>
      <c r="G49" s="86">
        <v>12.2</v>
      </c>
      <c r="H49" s="79">
        <v>94.58</v>
      </c>
      <c r="I49" s="79">
        <v>13.64</v>
      </c>
      <c r="J49" s="79">
        <v>99.44</v>
      </c>
      <c r="K49" s="95">
        <v>105.42582403348707</v>
      </c>
      <c r="L49" s="79">
        <v>86.414609863514002</v>
      </c>
      <c r="M49" s="79">
        <v>103.06817301819001</v>
      </c>
      <c r="N49" s="65">
        <v>84.482109031303295</v>
      </c>
      <c r="O49" s="79">
        <v>35.67</v>
      </c>
      <c r="P49" s="79">
        <v>72</v>
      </c>
      <c r="Q49" s="79">
        <v>9.41</v>
      </c>
      <c r="R49" s="79">
        <v>5.42</v>
      </c>
      <c r="S49" s="79">
        <v>0.26</v>
      </c>
      <c r="T49" s="79">
        <v>9.39</v>
      </c>
      <c r="U49" s="79">
        <v>12.93</v>
      </c>
      <c r="V49" s="79">
        <v>28</v>
      </c>
    </row>
    <row r="50" spans="1:22" ht="21.75" customHeight="1" x14ac:dyDescent="0.15">
      <c r="A50" s="71"/>
      <c r="B50" s="77" t="s">
        <v>21</v>
      </c>
      <c r="C50" s="84">
        <v>1602612.46</v>
      </c>
      <c r="D50" s="79">
        <v>5.0199999999999996</v>
      </c>
      <c r="E50" s="79">
        <v>55.68</v>
      </c>
      <c r="F50" s="79">
        <v>12.41</v>
      </c>
      <c r="G50" s="84">
        <v>11.39</v>
      </c>
      <c r="H50" s="79">
        <v>96.49</v>
      </c>
      <c r="I50" s="103">
        <v>13.2</v>
      </c>
      <c r="J50" s="79">
        <v>101.5</v>
      </c>
      <c r="K50" s="103">
        <v>108.9</v>
      </c>
      <c r="L50" s="79">
        <v>95.61</v>
      </c>
      <c r="M50" s="103">
        <v>106.18</v>
      </c>
      <c r="N50" s="103">
        <v>93.22</v>
      </c>
      <c r="O50" s="79">
        <v>31.59</v>
      </c>
      <c r="P50" s="79">
        <v>76.39</v>
      </c>
      <c r="Q50" s="79">
        <v>9.42</v>
      </c>
      <c r="R50" s="79">
        <v>3.51</v>
      </c>
      <c r="S50" s="79">
        <v>0.15</v>
      </c>
      <c r="T50" s="79">
        <v>8.43</v>
      </c>
      <c r="U50" s="79">
        <v>11.51</v>
      </c>
      <c r="V50" s="79">
        <v>23.6</v>
      </c>
    </row>
    <row r="51" spans="1:22" ht="21.75" customHeight="1" x14ac:dyDescent="0.15">
      <c r="A51" s="71"/>
      <c r="B51" s="77" t="s">
        <v>175</v>
      </c>
      <c r="C51" s="96">
        <v>1959505.02</v>
      </c>
      <c r="D51" s="79">
        <v>3.61</v>
      </c>
      <c r="E51" s="79">
        <v>28.41</v>
      </c>
      <c r="F51" s="79">
        <v>12.08</v>
      </c>
      <c r="G51" s="86">
        <v>11.42</v>
      </c>
      <c r="H51" s="79">
        <v>95.93</v>
      </c>
      <c r="I51" s="79">
        <v>12.89</v>
      </c>
      <c r="J51" s="79">
        <v>95.64</v>
      </c>
      <c r="K51" s="95">
        <v>103.00955592890094</v>
      </c>
      <c r="L51" s="79">
        <v>90.20101219693602</v>
      </c>
      <c r="M51" s="79">
        <v>100.40965890443803</v>
      </c>
      <c r="N51" s="65">
        <v>87.9243948375114</v>
      </c>
      <c r="O51" s="79">
        <v>34.49</v>
      </c>
      <c r="P51" s="79">
        <v>73.86</v>
      </c>
      <c r="Q51" s="79">
        <v>11.31</v>
      </c>
      <c r="R51" s="79">
        <v>4.069</v>
      </c>
      <c r="S51" s="79">
        <v>0.17699999999999999</v>
      </c>
      <c r="T51" s="79">
        <v>11.382999999999999</v>
      </c>
      <c r="U51" s="79">
        <v>10.51</v>
      </c>
      <c r="V51" s="79">
        <v>26.14</v>
      </c>
    </row>
    <row r="52" spans="1:22" ht="21.75" customHeight="1" x14ac:dyDescent="0.15">
      <c r="A52" s="71"/>
      <c r="B52" s="77" t="s">
        <v>22</v>
      </c>
      <c r="C52" s="84">
        <v>1325787.27</v>
      </c>
      <c r="D52" s="79">
        <v>9.02</v>
      </c>
      <c r="E52" s="79">
        <v>35.81</v>
      </c>
      <c r="F52" s="79">
        <v>12.45</v>
      </c>
      <c r="G52" s="84">
        <v>11.45</v>
      </c>
      <c r="H52" s="79">
        <v>96.44</v>
      </c>
      <c r="I52" s="103">
        <v>12.99</v>
      </c>
      <c r="J52" s="79">
        <v>95.85</v>
      </c>
      <c r="K52" s="103">
        <v>102.21</v>
      </c>
      <c r="L52" s="79">
        <v>89.26</v>
      </c>
      <c r="M52" s="103">
        <v>100.14</v>
      </c>
      <c r="N52" s="103">
        <v>87.46</v>
      </c>
      <c r="O52" s="79">
        <v>31.67</v>
      </c>
      <c r="P52" s="79">
        <v>73.14</v>
      </c>
      <c r="Q52" s="79">
        <v>23.87</v>
      </c>
      <c r="R52" s="79">
        <v>3.5</v>
      </c>
      <c r="S52" s="79">
        <v>0.57999999999999996</v>
      </c>
      <c r="T52" s="79">
        <v>10.07</v>
      </c>
      <c r="U52" s="79">
        <v>12.65</v>
      </c>
      <c r="V52" s="79">
        <v>26.8</v>
      </c>
    </row>
    <row r="53" spans="1:22" ht="21.75" customHeight="1" x14ac:dyDescent="0.15">
      <c r="A53" s="71"/>
      <c r="B53" s="77" t="s">
        <v>23</v>
      </c>
      <c r="C53" s="95">
        <v>1435480.56</v>
      </c>
      <c r="D53" s="79">
        <v>9.4</v>
      </c>
      <c r="E53" s="79">
        <v>65.81</v>
      </c>
      <c r="F53" s="79">
        <v>12.34</v>
      </c>
      <c r="G53" s="95">
        <v>11.43</v>
      </c>
      <c r="H53" s="79">
        <v>94.85</v>
      </c>
      <c r="I53" s="111">
        <v>12.71</v>
      </c>
      <c r="J53" s="79">
        <v>98.8</v>
      </c>
      <c r="K53" s="111">
        <v>104.95</v>
      </c>
      <c r="L53" s="79">
        <v>91.82</v>
      </c>
      <c r="M53" s="111">
        <v>102.29</v>
      </c>
      <c r="N53" s="111">
        <v>89.49</v>
      </c>
      <c r="O53" s="79">
        <v>32.28</v>
      </c>
      <c r="P53" s="79">
        <v>76.819999999999993</v>
      </c>
      <c r="Q53" s="79">
        <f>170.31*100/1283.45</f>
        <v>13.269702754295064</v>
      </c>
      <c r="R53" s="79">
        <v>5.1100000000000003</v>
      </c>
      <c r="S53" s="79">
        <v>0.33</v>
      </c>
      <c r="T53" s="79">
        <v>8.93</v>
      </c>
      <c r="U53" s="79">
        <v>8.8000000000000007</v>
      </c>
      <c r="V53" s="79">
        <v>23.17</v>
      </c>
    </row>
    <row r="54" spans="1:22" s="66" customFormat="1" ht="21.75" customHeight="1" x14ac:dyDescent="0.15">
      <c r="A54" s="71"/>
      <c r="B54" s="77" t="s">
        <v>179</v>
      </c>
      <c r="C54" s="96">
        <v>802279.08499999996</v>
      </c>
      <c r="D54" s="79">
        <v>7.1</v>
      </c>
      <c r="E54" s="79">
        <v>61.13</v>
      </c>
      <c r="F54" s="79">
        <v>12.26</v>
      </c>
      <c r="G54" s="86">
        <v>11.67</v>
      </c>
      <c r="H54" s="79">
        <v>94.09</v>
      </c>
      <c r="I54" s="79">
        <v>12.61</v>
      </c>
      <c r="J54" s="79">
        <v>96.2</v>
      </c>
      <c r="K54" s="95">
        <v>102.88450672130321</v>
      </c>
      <c r="L54" s="79">
        <v>88.161531037963343</v>
      </c>
      <c r="M54" s="79">
        <v>100.63198348611908</v>
      </c>
      <c r="N54" s="65">
        <v>86.231348317154314</v>
      </c>
      <c r="O54" s="79">
        <v>33.82</v>
      </c>
      <c r="P54" s="79">
        <v>75.677000000000007</v>
      </c>
      <c r="Q54" s="79">
        <v>13.56</v>
      </c>
      <c r="R54" s="79">
        <v>5.9059999999999997</v>
      </c>
      <c r="S54" s="79">
        <v>0.48599999999999999</v>
      </c>
      <c r="T54" s="79">
        <v>8.0419999999999998</v>
      </c>
      <c r="U54" s="79">
        <v>9.8889999999999993</v>
      </c>
      <c r="V54" s="79">
        <v>24.32</v>
      </c>
    </row>
    <row r="55" spans="1:22" s="66" customFormat="1" ht="21.75" customHeight="1" x14ac:dyDescent="0.15">
      <c r="A55" s="81"/>
      <c r="B55" s="77" t="s">
        <v>180</v>
      </c>
      <c r="C55" s="96">
        <v>694785.2</v>
      </c>
      <c r="D55" s="79">
        <v>6.23</v>
      </c>
      <c r="E55" s="79">
        <v>47.48</v>
      </c>
      <c r="F55" s="79">
        <v>12.88</v>
      </c>
      <c r="G55" s="86">
        <v>12.12</v>
      </c>
      <c r="H55" s="79">
        <v>94.36</v>
      </c>
      <c r="I55" s="79">
        <v>13.7</v>
      </c>
      <c r="J55" s="79">
        <v>99.1</v>
      </c>
      <c r="K55" s="95">
        <v>105.80300318466898</v>
      </c>
      <c r="L55" s="79">
        <v>87.29620724807674</v>
      </c>
      <c r="M55" s="79">
        <v>103.20186802476141</v>
      </c>
      <c r="N55" s="65">
        <v>85.150056126040781</v>
      </c>
      <c r="O55" s="79">
        <v>35.880000000000003</v>
      </c>
      <c r="P55" s="79">
        <v>71.8</v>
      </c>
      <c r="Q55" s="79">
        <v>13.86</v>
      </c>
      <c r="R55" s="79">
        <v>5.64</v>
      </c>
      <c r="S55" s="79">
        <v>0.49</v>
      </c>
      <c r="T55" s="79">
        <v>9.73</v>
      </c>
      <c r="U55" s="79">
        <v>12.34</v>
      </c>
      <c r="V55" s="79">
        <v>28.2</v>
      </c>
    </row>
    <row r="56" spans="1:22" ht="21.75" customHeight="1" x14ac:dyDescent="0.15">
      <c r="A56" s="71"/>
      <c r="B56" s="77" t="s">
        <v>181</v>
      </c>
      <c r="C56" s="86">
        <v>1435749.34</v>
      </c>
      <c r="D56" s="79">
        <v>10.3</v>
      </c>
      <c r="E56" s="79">
        <v>57.28</v>
      </c>
      <c r="F56" s="79">
        <v>12.38</v>
      </c>
      <c r="G56" s="86">
        <v>11.3</v>
      </c>
      <c r="H56" s="79">
        <v>95.94</v>
      </c>
      <c r="I56" s="79">
        <v>12.68</v>
      </c>
      <c r="J56" s="79">
        <v>96.13</v>
      </c>
      <c r="K56" s="95">
        <v>103.72305863216556</v>
      </c>
      <c r="L56" s="79">
        <v>91.790317373597844</v>
      </c>
      <c r="M56" s="79">
        <v>100.93415485823606</v>
      </c>
      <c r="N56" s="65">
        <v>89.322260936492071</v>
      </c>
      <c r="O56" s="79">
        <v>32.35</v>
      </c>
      <c r="P56" s="79">
        <v>75.534999999999997</v>
      </c>
      <c r="Q56" s="79">
        <v>21.9</v>
      </c>
      <c r="R56" s="79">
        <v>4.0519999999999996</v>
      </c>
      <c r="S56" s="79">
        <v>0.61</v>
      </c>
      <c r="T56" s="79">
        <v>10.055999999999999</v>
      </c>
      <c r="U56" s="79">
        <v>9.7479999999999993</v>
      </c>
      <c r="V56" s="79">
        <v>24.47</v>
      </c>
    </row>
    <row r="57" spans="1:22" s="66" customFormat="1" ht="21.75" customHeight="1" x14ac:dyDescent="0.15">
      <c r="A57" s="71"/>
      <c r="B57" s="77" t="s">
        <v>183</v>
      </c>
      <c r="C57" s="86">
        <v>874555.78</v>
      </c>
      <c r="D57" s="79">
        <v>6.4459999999999997</v>
      </c>
      <c r="E57" s="79">
        <v>66.632999999999996</v>
      </c>
      <c r="F57" s="79">
        <v>12.558</v>
      </c>
      <c r="G57" s="86">
        <v>12.9</v>
      </c>
      <c r="H57" s="79">
        <v>95.825000000000003</v>
      </c>
      <c r="I57" s="79">
        <v>13.973000000000001</v>
      </c>
      <c r="J57" s="79">
        <v>109.6</v>
      </c>
      <c r="K57" s="95">
        <v>117.51991182958297</v>
      </c>
      <c r="L57" s="79">
        <v>91.100706844637955</v>
      </c>
      <c r="M57" s="79">
        <v>115.07351570835147</v>
      </c>
      <c r="N57" s="65">
        <v>89.204275742908109</v>
      </c>
      <c r="O57" s="79">
        <v>34.08</v>
      </c>
      <c r="P57" s="79">
        <v>77.712999999999994</v>
      </c>
      <c r="Q57" s="79">
        <v>6.3739999999999997</v>
      </c>
      <c r="R57" s="79">
        <v>4.1749999999999998</v>
      </c>
      <c r="S57" s="79">
        <v>0.42199999999999999</v>
      </c>
      <c r="T57" s="79">
        <v>8.641</v>
      </c>
      <c r="U57" s="79">
        <v>9.0489999999999995</v>
      </c>
      <c r="V57" s="79">
        <v>22.29</v>
      </c>
    </row>
    <row r="58" spans="1:22" ht="21.75" customHeight="1" x14ac:dyDescent="0.15">
      <c r="A58" s="71"/>
      <c r="B58" s="77" t="s">
        <v>24</v>
      </c>
      <c r="C58" s="84">
        <v>894065.28</v>
      </c>
      <c r="D58" s="79">
        <v>5.3</v>
      </c>
      <c r="E58" s="79">
        <v>61.88</v>
      </c>
      <c r="F58" s="79">
        <v>12.5</v>
      </c>
      <c r="G58" s="84">
        <v>12.29</v>
      </c>
      <c r="H58" s="79">
        <v>92.14</v>
      </c>
      <c r="I58" s="103">
        <v>13.87</v>
      </c>
      <c r="J58" s="79">
        <v>104.49</v>
      </c>
      <c r="K58" s="103">
        <v>110.29</v>
      </c>
      <c r="L58" s="79">
        <v>89.74</v>
      </c>
      <c r="M58" s="103">
        <v>108.1</v>
      </c>
      <c r="N58" s="103">
        <v>87.96</v>
      </c>
      <c r="O58" s="79">
        <v>37.69</v>
      </c>
      <c r="P58" s="79">
        <v>74.27</v>
      </c>
      <c r="Q58" s="79">
        <f>235.96*100/1387.49</f>
        <v>17.006248693684277</v>
      </c>
      <c r="R58" s="79">
        <v>4.72</v>
      </c>
      <c r="S58" s="79">
        <v>1.19</v>
      </c>
      <c r="T58" s="79">
        <v>9.09</v>
      </c>
      <c r="U58" s="79">
        <v>10.74</v>
      </c>
      <c r="V58" s="79">
        <v>25.74</v>
      </c>
    </row>
    <row r="59" spans="1:22" ht="21.75" customHeight="1" x14ac:dyDescent="0.15">
      <c r="A59" s="71"/>
      <c r="B59" s="77" t="s">
        <v>185</v>
      </c>
      <c r="C59" s="85">
        <v>1959561.81</v>
      </c>
      <c r="D59" s="79">
        <v>3.33</v>
      </c>
      <c r="E59" s="79">
        <v>20.7</v>
      </c>
      <c r="F59" s="79">
        <v>12.29</v>
      </c>
      <c r="G59" s="86">
        <v>11.65</v>
      </c>
      <c r="H59" s="79">
        <v>96.32</v>
      </c>
      <c r="I59" s="79">
        <v>13.32</v>
      </c>
      <c r="J59" s="79">
        <v>99.6</v>
      </c>
      <c r="K59" s="95">
        <v>106.78962972294833</v>
      </c>
      <c r="L59" s="79">
        <v>91.664918217123031</v>
      </c>
      <c r="M59" s="90">
        <v>104.05951153861237</v>
      </c>
      <c r="N59" s="65">
        <v>89.321469131856091</v>
      </c>
      <c r="O59" s="79">
        <v>31.64</v>
      </c>
      <c r="P59" s="79">
        <v>74.319999999999993</v>
      </c>
      <c r="Q59" s="79">
        <v>12.2</v>
      </c>
      <c r="R59" s="79">
        <v>3.68</v>
      </c>
      <c r="S59" s="79">
        <v>0.3</v>
      </c>
      <c r="T59" s="79">
        <v>8.92</v>
      </c>
      <c r="U59" s="79">
        <v>12.79</v>
      </c>
      <c r="V59" s="79">
        <v>25.69</v>
      </c>
    </row>
    <row r="60" spans="1:22" ht="21.75" customHeight="1" x14ac:dyDescent="0.15">
      <c r="A60" s="71"/>
      <c r="B60" s="77" t="s">
        <v>186</v>
      </c>
      <c r="C60" s="96">
        <v>1912187.72</v>
      </c>
      <c r="D60" s="79">
        <v>4.18</v>
      </c>
      <c r="E60" s="79">
        <v>54.43</v>
      </c>
      <c r="F60" s="79">
        <v>12.44</v>
      </c>
      <c r="G60" s="86">
        <v>11.25</v>
      </c>
      <c r="H60" s="79">
        <v>94.9</v>
      </c>
      <c r="I60" s="79">
        <v>12.72</v>
      </c>
      <c r="J60" s="79">
        <v>97.51</v>
      </c>
      <c r="K60" s="95">
        <v>103.9519543137196</v>
      </c>
      <c r="L60" s="79">
        <v>92.401737167750753</v>
      </c>
      <c r="M60" s="90">
        <v>101.5395649936503</v>
      </c>
      <c r="N60" s="65">
        <v>90.257391105466922</v>
      </c>
      <c r="O60" s="79">
        <v>32.979999999999997</v>
      </c>
      <c r="P60" s="79">
        <v>75.91</v>
      </c>
      <c r="Q60" s="79">
        <v>17.75</v>
      </c>
      <c r="R60" s="79">
        <v>5.0999999999999996</v>
      </c>
      <c r="S60" s="79">
        <v>0.36</v>
      </c>
      <c r="T60" s="79">
        <v>9.0399999999999991</v>
      </c>
      <c r="U60" s="79">
        <v>9.58</v>
      </c>
      <c r="V60" s="79">
        <v>24.08</v>
      </c>
    </row>
    <row r="61" spans="1:22" ht="21.75" customHeight="1" x14ac:dyDescent="0.15">
      <c r="A61" s="71"/>
      <c r="B61" s="77" t="s">
        <v>187</v>
      </c>
      <c r="C61" s="86">
        <v>900052.44</v>
      </c>
      <c r="D61" s="79">
        <v>10.94</v>
      </c>
      <c r="E61" s="79">
        <v>73.37</v>
      </c>
      <c r="F61" s="79">
        <v>13.18</v>
      </c>
      <c r="G61" s="86">
        <v>11.2</v>
      </c>
      <c r="H61" s="79">
        <v>94.38</v>
      </c>
      <c r="I61" s="79">
        <v>12.71</v>
      </c>
      <c r="J61" s="79">
        <v>93.31</v>
      </c>
      <c r="K61" s="95">
        <v>100.11</v>
      </c>
      <c r="L61" s="79">
        <v>89.39</v>
      </c>
      <c r="M61" s="79">
        <v>97.705583171708469</v>
      </c>
      <c r="N61" s="65">
        <v>87.237127831882574</v>
      </c>
      <c r="O61" s="79">
        <v>31.04</v>
      </c>
      <c r="P61" s="79">
        <v>70.510000000000005</v>
      </c>
      <c r="Q61" s="79">
        <v>14.42</v>
      </c>
      <c r="R61" s="79">
        <v>5.62</v>
      </c>
      <c r="S61" s="79">
        <v>0.64</v>
      </c>
      <c r="T61" s="79">
        <v>7.02</v>
      </c>
      <c r="U61" s="79">
        <v>16.2</v>
      </c>
      <c r="V61" s="79">
        <v>29.48</v>
      </c>
    </row>
    <row r="62" spans="1:22" ht="21.75" customHeight="1" x14ac:dyDescent="0.15">
      <c r="A62" s="71"/>
      <c r="B62" s="77" t="s">
        <v>188</v>
      </c>
      <c r="C62" s="86">
        <v>1202999.53</v>
      </c>
      <c r="D62" s="79">
        <v>3.89</v>
      </c>
      <c r="E62" s="79">
        <v>40.409999999999997</v>
      </c>
      <c r="F62" s="79">
        <v>12.35</v>
      </c>
      <c r="G62" s="86">
        <v>11.29</v>
      </c>
      <c r="H62" s="79">
        <v>92.51</v>
      </c>
      <c r="I62" s="79">
        <v>12.83</v>
      </c>
      <c r="J62" s="79">
        <v>101.35</v>
      </c>
      <c r="K62" s="95">
        <v>108.8228900529633</v>
      </c>
      <c r="L62" s="79">
        <v>96.388742296690268</v>
      </c>
      <c r="M62" s="79">
        <v>106.01691499378596</v>
      </c>
      <c r="N62" s="65">
        <v>93.9033790910416</v>
      </c>
      <c r="O62" s="79">
        <v>31.55</v>
      </c>
      <c r="P62" s="79">
        <v>78.52</v>
      </c>
      <c r="Q62" s="79">
        <v>17.329999999999998</v>
      </c>
      <c r="R62" s="79">
        <v>3.4990000000000001</v>
      </c>
      <c r="S62" s="79">
        <v>0.2</v>
      </c>
      <c r="T62" s="79">
        <v>8.65</v>
      </c>
      <c r="U62" s="79">
        <v>9.1300000000000008</v>
      </c>
      <c r="V62" s="79">
        <v>21.48</v>
      </c>
    </row>
    <row r="63" spans="1:22" s="66" customFormat="1" ht="21.75" customHeight="1" x14ac:dyDescent="0.15">
      <c r="A63" s="71"/>
      <c r="B63" s="77" t="s">
        <v>189</v>
      </c>
      <c r="C63" s="96">
        <v>885945.53</v>
      </c>
      <c r="D63" s="79">
        <v>4.79</v>
      </c>
      <c r="E63" s="79">
        <v>59.13</v>
      </c>
      <c r="F63" s="79">
        <v>12.37</v>
      </c>
      <c r="G63" s="86">
        <v>11.29</v>
      </c>
      <c r="H63" s="79">
        <v>95.92</v>
      </c>
      <c r="I63" s="79">
        <v>13.04</v>
      </c>
      <c r="J63" s="79">
        <v>100.07</v>
      </c>
      <c r="K63" s="95">
        <v>107.4640923147263</v>
      </c>
      <c r="L63" s="79">
        <v>95.185201341653084</v>
      </c>
      <c r="M63" s="79">
        <v>104.88544684293761</v>
      </c>
      <c r="N63" s="65">
        <v>92.901192952114826</v>
      </c>
      <c r="O63" s="79">
        <v>31.46</v>
      </c>
      <c r="P63" s="79">
        <v>74.227999999999994</v>
      </c>
      <c r="Q63" s="79">
        <v>22.73</v>
      </c>
      <c r="R63" s="79">
        <v>3.98</v>
      </c>
      <c r="S63" s="79">
        <v>0.83</v>
      </c>
      <c r="T63" s="79">
        <v>8.6300000000000008</v>
      </c>
      <c r="U63" s="79">
        <v>12.33</v>
      </c>
      <c r="V63" s="79">
        <v>25.77</v>
      </c>
    </row>
    <row r="64" spans="1:22" ht="21.75" customHeight="1" x14ac:dyDescent="0.15">
      <c r="A64" s="70"/>
      <c r="B64" s="77" t="s">
        <v>81</v>
      </c>
      <c r="C64" s="84">
        <v>9826.35</v>
      </c>
      <c r="D64" s="71">
        <v>0</v>
      </c>
      <c r="E64" s="71">
        <v>22.44</v>
      </c>
      <c r="F64" s="71">
        <v>0</v>
      </c>
      <c r="G64" s="84">
        <v>7.99</v>
      </c>
      <c r="H64" s="71">
        <v>0</v>
      </c>
      <c r="I64" s="70">
        <v>0</v>
      </c>
      <c r="J64" s="73">
        <v>0</v>
      </c>
      <c r="K64" s="70">
        <v>0</v>
      </c>
      <c r="L64" s="71">
        <v>0</v>
      </c>
      <c r="M64" s="70">
        <v>0</v>
      </c>
      <c r="N64" s="70">
        <v>0</v>
      </c>
      <c r="O64" s="71">
        <v>0</v>
      </c>
      <c r="P64" s="71">
        <v>0</v>
      </c>
      <c r="Q64" s="71">
        <v>0</v>
      </c>
      <c r="R64" s="71">
        <v>0</v>
      </c>
      <c r="S64" s="73">
        <v>0</v>
      </c>
      <c r="T64" s="71">
        <v>0</v>
      </c>
      <c r="U64" s="73">
        <v>0</v>
      </c>
      <c r="V64" s="79">
        <v>0</v>
      </c>
    </row>
    <row r="65" spans="1:22" ht="21.75" customHeight="1" x14ac:dyDescent="0.15">
      <c r="A65" s="76"/>
      <c r="B65" s="74" t="s">
        <v>25</v>
      </c>
      <c r="C65" s="85">
        <f>SUM(C6:C64)</f>
        <v>49685451.945000008</v>
      </c>
      <c r="D65" s="79"/>
      <c r="E65" s="85">
        <v>60.28</v>
      </c>
      <c r="F65" s="85">
        <v>12.59</v>
      </c>
      <c r="G65" s="79">
        <v>11.03</v>
      </c>
      <c r="H65" s="85">
        <v>95.27</v>
      </c>
      <c r="I65" s="79">
        <v>12.56</v>
      </c>
      <c r="J65" s="79">
        <v>93.33</v>
      </c>
      <c r="K65" s="79">
        <v>99.74</v>
      </c>
      <c r="L65" s="79">
        <v>90.42</v>
      </c>
      <c r="M65" s="79">
        <v>97.36</v>
      </c>
      <c r="N65" s="79">
        <v>88.27</v>
      </c>
      <c r="O65" s="79">
        <v>31.96</v>
      </c>
      <c r="P65" s="85">
        <v>73.489999999999995</v>
      </c>
      <c r="Q65" s="85"/>
      <c r="R65" s="79">
        <v>4.41</v>
      </c>
      <c r="S65" s="79">
        <v>0.55000000000000004</v>
      </c>
      <c r="T65" s="79">
        <v>9.26</v>
      </c>
      <c r="U65" s="73">
        <v>12.14</v>
      </c>
      <c r="V65" s="79">
        <v>26.36</v>
      </c>
    </row>
    <row r="66" spans="1:22" ht="21.75" customHeight="1" x14ac:dyDescent="0.15">
      <c r="A66" s="104"/>
      <c r="B66" s="83"/>
      <c r="C66" s="82"/>
      <c r="G66" s="102"/>
      <c r="K66" s="102"/>
      <c r="L66" s="102"/>
      <c r="M66" s="102"/>
      <c r="N66" s="102"/>
      <c r="O66" s="82"/>
      <c r="P66" s="82"/>
      <c r="Q66" s="82"/>
      <c r="R66" s="82"/>
      <c r="S66" s="82"/>
      <c r="T66" s="82"/>
      <c r="U66" s="82"/>
      <c r="V66" s="82"/>
    </row>
  </sheetData>
  <mergeCells count="4">
    <mergeCell ref="A1:V1"/>
    <mergeCell ref="A2:V2"/>
    <mergeCell ref="A36:V36"/>
    <mergeCell ref="A37:V37"/>
  </mergeCells>
  <printOptions horizontalCentered="1"/>
  <pageMargins left="0.70866141732283472" right="0" top="0.59055118110236227" bottom="0" header="0" footer="0"/>
  <pageSetup paperSize="5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G36"/>
  <sheetViews>
    <sheetView topLeftCell="A26" workbookViewId="0">
      <selection activeCell="A20" sqref="A20:G20"/>
    </sheetView>
    <sheetView workbookViewId="1">
      <selection sqref="A1:G1"/>
    </sheetView>
  </sheetViews>
  <sheetFormatPr defaultRowHeight="14.25" x14ac:dyDescent="0.2"/>
  <cols>
    <col min="1" max="2" width="23.625" customWidth="1"/>
    <col min="3" max="3" width="16.125" customWidth="1"/>
    <col min="4" max="4" width="15.75" customWidth="1"/>
    <col min="5" max="5" width="24.125" customWidth="1"/>
    <col min="6" max="6" width="16.125" customWidth="1"/>
    <col min="7" max="7" width="19.25" customWidth="1"/>
  </cols>
  <sheetData>
    <row r="1" spans="1:7" ht="26.25" x14ac:dyDescent="0.55000000000000004">
      <c r="A1" s="120" t="s">
        <v>63</v>
      </c>
      <c r="B1" s="120"/>
      <c r="C1" s="120"/>
      <c r="D1" s="120"/>
      <c r="E1" s="120"/>
      <c r="F1" s="120"/>
      <c r="G1" s="120"/>
    </row>
    <row r="2" spans="1:7" ht="26.25" x14ac:dyDescent="0.55000000000000004">
      <c r="A2" s="121" t="s">
        <v>82</v>
      </c>
      <c r="B2" s="121"/>
      <c r="C2" s="121"/>
      <c r="D2" s="121"/>
      <c r="E2" s="121"/>
      <c r="F2" s="121"/>
      <c r="G2" s="121"/>
    </row>
    <row r="3" spans="1:7" ht="26.25" x14ac:dyDescent="0.55000000000000004">
      <c r="A3" s="1"/>
      <c r="B3" s="1"/>
      <c r="C3" s="1"/>
      <c r="D3" s="1"/>
      <c r="E3" s="1"/>
      <c r="F3" s="1"/>
      <c r="G3" s="1" t="s">
        <v>245</v>
      </c>
    </row>
    <row r="4" spans="1:7" ht="26.25" x14ac:dyDescent="0.55000000000000004">
      <c r="A4" s="122" t="s">
        <v>64</v>
      </c>
      <c r="B4" s="123"/>
      <c r="C4" s="2" t="s">
        <v>65</v>
      </c>
      <c r="D4" s="2" t="s">
        <v>66</v>
      </c>
      <c r="E4" s="2" t="s">
        <v>67</v>
      </c>
      <c r="F4" s="3" t="s">
        <v>68</v>
      </c>
      <c r="G4" s="3" t="s">
        <v>69</v>
      </c>
    </row>
    <row r="5" spans="1:7" ht="26.25" x14ac:dyDescent="0.55000000000000004">
      <c r="A5" s="116" t="s">
        <v>70</v>
      </c>
      <c r="B5" s="117"/>
      <c r="C5" s="24">
        <v>206195.65</v>
      </c>
      <c r="D5" s="4"/>
      <c r="E5" s="4"/>
      <c r="F5" s="5"/>
      <c r="G5" s="5"/>
    </row>
    <row r="6" spans="1:7" ht="26.25" x14ac:dyDescent="0.55000000000000004">
      <c r="A6" s="116" t="s">
        <v>71</v>
      </c>
      <c r="B6" s="117"/>
      <c r="C6" s="21">
        <v>11.63</v>
      </c>
      <c r="D6" s="6">
        <f>(C5*C6)/100</f>
        <v>23980.554095</v>
      </c>
      <c r="E6" s="6"/>
      <c r="F6" s="7"/>
      <c r="G6" s="7"/>
    </row>
    <row r="7" spans="1:7" ht="26.25" x14ac:dyDescent="0.55000000000000004">
      <c r="A7" s="116" t="s">
        <v>72</v>
      </c>
      <c r="B7" s="117"/>
      <c r="C7" s="20">
        <v>19118.12</v>
      </c>
      <c r="D7" s="6"/>
      <c r="E7" s="8"/>
      <c r="F7" s="7"/>
      <c r="G7" s="7"/>
    </row>
    <row r="8" spans="1:7" ht="26.25" x14ac:dyDescent="0.55000000000000004">
      <c r="A8" s="116" t="s">
        <v>73</v>
      </c>
      <c r="B8" s="117"/>
      <c r="C8" s="20">
        <v>99.27</v>
      </c>
      <c r="D8" s="8">
        <f>(C7*C8)/100</f>
        <v>18978.557723999998</v>
      </c>
      <c r="E8" s="9"/>
      <c r="F8" s="7"/>
      <c r="G8" s="7"/>
    </row>
    <row r="9" spans="1:7" ht="26.25" x14ac:dyDescent="0.55000000000000004">
      <c r="A9" s="116" t="s">
        <v>74</v>
      </c>
      <c r="B9" s="117"/>
      <c r="C9" s="20">
        <v>53999.16</v>
      </c>
      <c r="D9" s="6"/>
      <c r="E9" s="9"/>
      <c r="F9" s="7"/>
      <c r="G9" s="7"/>
    </row>
    <row r="10" spans="1:7" ht="26.25" x14ac:dyDescent="0.55000000000000004">
      <c r="A10" s="116" t="s">
        <v>73</v>
      </c>
      <c r="B10" s="117"/>
      <c r="C10" s="20">
        <v>1.75</v>
      </c>
      <c r="D10" s="10">
        <f>(C9*C10)/100</f>
        <v>944.98529999999994</v>
      </c>
      <c r="E10" s="11">
        <f>D10*100/C8</f>
        <v>951.93442127530977</v>
      </c>
      <c r="F10" s="11">
        <f>(D10/D6)*100</f>
        <v>3.9406316311808305</v>
      </c>
      <c r="G10" s="11">
        <f>(E10*1000)*15</f>
        <v>14279016.319129646</v>
      </c>
    </row>
    <row r="11" spans="1:7" ht="26.25" x14ac:dyDescent="0.55000000000000004">
      <c r="A11" s="116" t="s">
        <v>75</v>
      </c>
      <c r="B11" s="117"/>
      <c r="C11" s="20">
        <v>6593.06</v>
      </c>
      <c r="D11" s="6"/>
      <c r="E11" s="9"/>
      <c r="F11" s="7"/>
      <c r="G11" s="7"/>
    </row>
    <row r="12" spans="1:7" ht="26.25" x14ac:dyDescent="0.55000000000000004">
      <c r="A12" s="116" t="s">
        <v>73</v>
      </c>
      <c r="B12" s="117"/>
      <c r="C12" s="23">
        <v>1.9</v>
      </c>
      <c r="D12" s="12">
        <f>(C11*C12)/100</f>
        <v>125.26814</v>
      </c>
      <c r="E12" s="13">
        <f>D12*100/C8</f>
        <v>126.18932205097211</v>
      </c>
      <c r="F12" s="13">
        <f>(D12/D6)*100</f>
        <v>0.52237383466514098</v>
      </c>
      <c r="G12" s="13">
        <f>(E12*1000)*15</f>
        <v>1892839.8307645817</v>
      </c>
    </row>
    <row r="13" spans="1:7" ht="26.25" x14ac:dyDescent="0.55000000000000004">
      <c r="A13" s="116" t="s">
        <v>76</v>
      </c>
      <c r="B13" s="117"/>
      <c r="C13" s="20">
        <v>9633.1</v>
      </c>
      <c r="D13" s="6"/>
      <c r="E13" s="9"/>
      <c r="F13" s="7"/>
      <c r="G13" s="7"/>
    </row>
    <row r="14" spans="1:7" ht="26.25" x14ac:dyDescent="0.55000000000000004">
      <c r="A14" s="116" t="s">
        <v>73</v>
      </c>
      <c r="B14" s="117"/>
      <c r="C14" s="23">
        <v>25.14</v>
      </c>
      <c r="D14" s="14">
        <f>(C13*C14)/100</f>
        <v>2421.76134</v>
      </c>
      <c r="E14" s="15">
        <f>D14*100/C8</f>
        <v>2439.5702024780899</v>
      </c>
      <c r="F14" s="15">
        <f>(D14/D6)*100</f>
        <v>10.098854807132845</v>
      </c>
      <c r="G14" s="15">
        <f>(E14*1000)*15</f>
        <v>36593553.037171349</v>
      </c>
    </row>
    <row r="15" spans="1:7" ht="26.25" x14ac:dyDescent="0.55000000000000004">
      <c r="A15" s="118" t="s">
        <v>77</v>
      </c>
      <c r="B15" s="119"/>
      <c r="C15" s="25"/>
      <c r="D15" s="6">
        <f>D6-(D8+D10+D12+D14)</f>
        <v>1509.9815909999998</v>
      </c>
      <c r="E15" s="17">
        <f>D15*100/C8</f>
        <v>1521.0855152614083</v>
      </c>
      <c r="F15" s="17">
        <f>(D15/D6)*100</f>
        <v>6.2966918321325798</v>
      </c>
      <c r="G15" s="17">
        <f>(E15*1000)*15</f>
        <v>22816282.728921127</v>
      </c>
    </row>
    <row r="16" spans="1:7" ht="26.25" x14ac:dyDescent="0.55000000000000004">
      <c r="A16" s="116" t="s">
        <v>78</v>
      </c>
      <c r="B16" s="117"/>
      <c r="C16" s="23"/>
      <c r="D16" s="18">
        <f>D6-D8</f>
        <v>5001.9963710000011</v>
      </c>
      <c r="E16" s="9">
        <f>D16*100/C8</f>
        <v>5038.7794610657811</v>
      </c>
      <c r="F16" s="7">
        <f>(D16/D6)*100</f>
        <v>20.858552105111404</v>
      </c>
      <c r="G16" s="7">
        <f>(E16*1000)*15</f>
        <v>75581691.915986717</v>
      </c>
    </row>
    <row r="17" spans="1:7" ht="26.25" x14ac:dyDescent="0.55000000000000004">
      <c r="A17" s="116" t="s">
        <v>79</v>
      </c>
      <c r="B17" s="117"/>
      <c r="C17" s="26">
        <f>100-F16</f>
        <v>79.1414478948886</v>
      </c>
      <c r="D17" s="19"/>
      <c r="E17" s="5"/>
      <c r="F17" s="5"/>
      <c r="G17" s="5"/>
    </row>
    <row r="20" spans="1:7" ht="26.25" x14ac:dyDescent="0.55000000000000004">
      <c r="A20" s="120" t="s">
        <v>63</v>
      </c>
      <c r="B20" s="120"/>
      <c r="C20" s="120"/>
      <c r="D20" s="120"/>
      <c r="E20" s="120"/>
      <c r="F20" s="120"/>
      <c r="G20" s="120"/>
    </row>
    <row r="21" spans="1:7" ht="26.25" x14ac:dyDescent="0.55000000000000004">
      <c r="A21" s="121" t="s">
        <v>246</v>
      </c>
      <c r="B21" s="121"/>
      <c r="C21" s="121"/>
      <c r="D21" s="121"/>
      <c r="E21" s="121"/>
      <c r="F21" s="121"/>
      <c r="G21" s="121"/>
    </row>
    <row r="22" spans="1:7" ht="26.25" x14ac:dyDescent="0.55000000000000004">
      <c r="A22" s="1"/>
      <c r="B22" s="1"/>
      <c r="C22" s="1"/>
      <c r="D22" s="1"/>
      <c r="E22" s="1"/>
      <c r="F22" s="1"/>
      <c r="G22" s="1" t="s">
        <v>83</v>
      </c>
    </row>
    <row r="23" spans="1:7" ht="26.25" x14ac:dyDescent="0.55000000000000004">
      <c r="A23" s="122" t="s">
        <v>64</v>
      </c>
      <c r="B23" s="123"/>
      <c r="C23" s="2" t="s">
        <v>65</v>
      </c>
      <c r="D23" s="2" t="s">
        <v>66</v>
      </c>
      <c r="E23" s="2" t="s">
        <v>67</v>
      </c>
      <c r="F23" s="3" t="s">
        <v>68</v>
      </c>
      <c r="G23" s="3" t="s">
        <v>69</v>
      </c>
    </row>
    <row r="24" spans="1:7" ht="26.25" x14ac:dyDescent="0.55000000000000004">
      <c r="A24" s="116" t="s">
        <v>70</v>
      </c>
      <c r="B24" s="117"/>
      <c r="C24" s="24">
        <v>195813.02</v>
      </c>
      <c r="D24" s="4"/>
      <c r="E24" s="4"/>
      <c r="F24" s="5"/>
      <c r="G24" s="5"/>
    </row>
    <row r="25" spans="1:7" ht="26.25" x14ac:dyDescent="0.55000000000000004">
      <c r="A25" s="116" t="s">
        <v>71</v>
      </c>
      <c r="B25" s="117"/>
      <c r="C25" s="21">
        <v>12.08</v>
      </c>
      <c r="D25" s="5">
        <f>(C24*C25)/100</f>
        <v>23654.212815999999</v>
      </c>
      <c r="E25" s="5"/>
      <c r="F25" s="5"/>
      <c r="G25" s="5"/>
    </row>
    <row r="26" spans="1:7" ht="26.25" x14ac:dyDescent="0.55000000000000004">
      <c r="A26" s="116" t="s">
        <v>72</v>
      </c>
      <c r="B26" s="117"/>
      <c r="C26" s="20">
        <v>16561.61</v>
      </c>
      <c r="D26" s="5"/>
      <c r="E26" s="5"/>
      <c r="F26" s="5"/>
      <c r="G26" s="5"/>
    </row>
    <row r="27" spans="1:7" ht="26.25" x14ac:dyDescent="0.55000000000000004">
      <c r="A27" s="116" t="s">
        <v>73</v>
      </c>
      <c r="B27" s="117"/>
      <c r="C27" s="20">
        <v>99.57</v>
      </c>
      <c r="D27" s="5">
        <f>(C26*C27)/100</f>
        <v>16490.395077000001</v>
      </c>
      <c r="E27" s="5"/>
      <c r="F27" s="5"/>
      <c r="G27" s="5"/>
    </row>
    <row r="28" spans="1:7" ht="26.25" x14ac:dyDescent="0.55000000000000004">
      <c r="A28" s="116" t="s">
        <v>74</v>
      </c>
      <c r="B28" s="117"/>
      <c r="C28" s="22">
        <v>53030.618000000002</v>
      </c>
      <c r="D28" s="5"/>
      <c r="E28" s="5"/>
      <c r="F28" s="5"/>
      <c r="G28" s="5"/>
    </row>
    <row r="29" spans="1:7" ht="26.25" x14ac:dyDescent="0.55000000000000004">
      <c r="A29" s="116" t="s">
        <v>73</v>
      </c>
      <c r="B29" s="117"/>
      <c r="C29" s="23">
        <v>1.67</v>
      </c>
      <c r="D29" s="5">
        <f>(C28*C29)/100</f>
        <v>885.6113206</v>
      </c>
      <c r="E29" s="5">
        <f>D29*C27/100</f>
        <v>881.80319192141997</v>
      </c>
      <c r="F29" s="4">
        <f>(D29/D25)*100</f>
        <v>3.7439898232460376</v>
      </c>
      <c r="G29" s="5">
        <f>(E29*1000)*15</f>
        <v>13227047.878821298</v>
      </c>
    </row>
    <row r="30" spans="1:7" ht="26.25" x14ac:dyDescent="0.55000000000000004">
      <c r="A30" s="116" t="s">
        <v>75</v>
      </c>
      <c r="B30" s="117"/>
      <c r="C30" s="20">
        <v>9692.16</v>
      </c>
      <c r="D30" s="5"/>
      <c r="E30" s="5"/>
      <c r="F30" s="4"/>
      <c r="G30" s="5"/>
    </row>
    <row r="31" spans="1:7" ht="26.25" x14ac:dyDescent="0.55000000000000004">
      <c r="A31" s="116" t="s">
        <v>73</v>
      </c>
      <c r="B31" s="117"/>
      <c r="C31" s="23">
        <v>2.74</v>
      </c>
      <c r="D31" s="5">
        <f>(C30*C31)/100</f>
        <v>265.56518399999999</v>
      </c>
      <c r="E31" s="5">
        <f>D31*C27/100</f>
        <v>264.42325370879996</v>
      </c>
      <c r="F31" s="4">
        <f>(D31/D25)*100</f>
        <v>1.1226971959107785</v>
      </c>
      <c r="G31" s="5">
        <f>(E31*1000)*15</f>
        <v>3966348.8056319994</v>
      </c>
    </row>
    <row r="32" spans="1:7" ht="26.25" x14ac:dyDescent="0.55000000000000004">
      <c r="A32" s="116" t="s">
        <v>76</v>
      </c>
      <c r="B32" s="117"/>
      <c r="C32" s="20">
        <v>9129.33</v>
      </c>
      <c r="D32" s="5"/>
      <c r="E32" s="5"/>
      <c r="F32" s="4"/>
      <c r="G32" s="5"/>
    </row>
    <row r="33" spans="1:7" ht="26.25" x14ac:dyDescent="0.55000000000000004">
      <c r="A33" s="116" t="s">
        <v>73</v>
      </c>
      <c r="B33" s="117"/>
      <c r="C33" s="21">
        <v>25.02</v>
      </c>
      <c r="D33" s="5">
        <f>(C32*C33)/100</f>
        <v>2284.1583659999997</v>
      </c>
      <c r="E33" s="5">
        <f>D33*C27/100</f>
        <v>2274.3364850261992</v>
      </c>
      <c r="F33" s="4">
        <f>(D33/D25)*100</f>
        <v>9.6564547878548161</v>
      </c>
      <c r="G33" s="5">
        <f>(E33*1000)*15</f>
        <v>34115047.275392994</v>
      </c>
    </row>
    <row r="34" spans="1:7" ht="26.25" x14ac:dyDescent="0.55000000000000004">
      <c r="A34" s="118" t="s">
        <v>77</v>
      </c>
      <c r="B34" s="119"/>
      <c r="C34" s="16"/>
      <c r="D34" s="16">
        <f>D25-(D27+D29+D31+D33)</f>
        <v>3728.4828683999986</v>
      </c>
      <c r="E34" s="16">
        <f>D34*C27/100</f>
        <v>3712.4503920658781</v>
      </c>
      <c r="F34" s="16">
        <f>(D34/D25)*100</f>
        <v>15.762447465079063</v>
      </c>
      <c r="G34" s="16">
        <f>(E34*1000)*15</f>
        <v>55686755.880988173</v>
      </c>
    </row>
    <row r="35" spans="1:7" ht="26.25" x14ac:dyDescent="0.55000000000000004">
      <c r="A35" s="116" t="s">
        <v>78</v>
      </c>
      <c r="B35" s="117"/>
      <c r="C35" s="5"/>
      <c r="D35" s="5">
        <f>D25-D27</f>
        <v>7163.8177389999983</v>
      </c>
      <c r="E35" s="5">
        <f>D35*C27/100</f>
        <v>7133.0133227222987</v>
      </c>
      <c r="F35" s="4">
        <f>(D35/D25)*100</f>
        <v>30.285589272090697</v>
      </c>
      <c r="G35" s="5">
        <f>(E35*1000)*15</f>
        <v>106995199.84083448</v>
      </c>
    </row>
    <row r="36" spans="1:7" ht="26.25" x14ac:dyDescent="0.55000000000000004">
      <c r="A36" s="116" t="s">
        <v>79</v>
      </c>
      <c r="B36" s="117"/>
      <c r="C36" s="4">
        <f>100-F35</f>
        <v>69.714410727909296</v>
      </c>
      <c r="D36" s="19"/>
      <c r="E36" s="5"/>
      <c r="F36" s="5"/>
      <c r="G36" s="5"/>
    </row>
  </sheetData>
  <mergeCells count="32">
    <mergeCell ref="A13:B13"/>
    <mergeCell ref="A1:G1"/>
    <mergeCell ref="A2:G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20:G20"/>
    <mergeCell ref="A21:G21"/>
    <mergeCell ref="A23:B23"/>
    <mergeCell ref="A24:B24"/>
    <mergeCell ref="A14:B14"/>
    <mergeCell ref="A15:B15"/>
    <mergeCell ref="A16:B16"/>
    <mergeCell ref="A17:B1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4"/>
  <sheetViews>
    <sheetView topLeftCell="A2" workbookViewId="0">
      <pane xSplit="1" ySplit="6" topLeftCell="M66" activePane="bottomRight" state="frozen"/>
      <selection activeCell="A2" sqref="A2"/>
      <selection pane="topRight" activeCell="B2" sqref="B2"/>
      <selection pane="bottomLeft" activeCell="A8" sqref="A8"/>
      <selection pane="bottomRight" activeCell="I55" sqref="I55"/>
    </sheetView>
    <sheetView workbookViewId="1"/>
  </sheetViews>
  <sheetFormatPr defaultColWidth="22.75" defaultRowHeight="14.25" x14ac:dyDescent="0.2"/>
  <cols>
    <col min="1" max="1" width="19.875" style="27" customWidth="1"/>
    <col min="2" max="2" width="8.125" style="27" customWidth="1"/>
    <col min="3" max="3" width="8.5" style="27" customWidth="1"/>
    <col min="4" max="4" width="8.375" style="27" customWidth="1"/>
    <col min="5" max="5" width="8.25" style="27" customWidth="1"/>
    <col min="6" max="6" width="12" style="27" customWidth="1"/>
    <col min="7" max="7" width="12.25" style="27" customWidth="1"/>
    <col min="8" max="9" width="13" style="27" customWidth="1"/>
    <col min="10" max="10" width="8.5" style="27" customWidth="1"/>
    <col min="11" max="11" width="11.5" style="27" customWidth="1"/>
    <col min="12" max="12" width="11.125" style="27" customWidth="1"/>
    <col min="13" max="13" width="12.5" style="27" customWidth="1"/>
    <col min="14" max="14" width="12" style="27" customWidth="1"/>
    <col min="15" max="15" width="11" style="27" customWidth="1"/>
    <col min="16" max="16" width="12.125" style="27" customWidth="1"/>
    <col min="17" max="17" width="11" style="27" customWidth="1"/>
    <col min="18" max="18" width="12.25" style="27" customWidth="1"/>
    <col min="19" max="19" width="9.5" style="27" customWidth="1"/>
    <col min="20" max="20" width="11" style="27" customWidth="1"/>
    <col min="21" max="21" width="8.5" style="27" customWidth="1"/>
    <col min="22" max="257" width="22.75" style="27"/>
    <col min="258" max="258" width="19.875" style="27" customWidth="1"/>
    <col min="259" max="259" width="8.125" style="27" customWidth="1"/>
    <col min="260" max="260" width="8.5" style="27" customWidth="1"/>
    <col min="261" max="261" width="8.375" style="27" customWidth="1"/>
    <col min="262" max="262" width="8.25" style="27" customWidth="1"/>
    <col min="263" max="263" width="12" style="27" customWidth="1"/>
    <col min="264" max="264" width="12.25" style="27" customWidth="1"/>
    <col min="265" max="265" width="13" style="27" customWidth="1"/>
    <col min="266" max="266" width="8.5" style="27" customWidth="1"/>
    <col min="267" max="267" width="11.5" style="27" customWidth="1"/>
    <col min="268" max="268" width="11.125" style="27" customWidth="1"/>
    <col min="269" max="269" width="12.5" style="27" customWidth="1"/>
    <col min="270" max="270" width="12" style="27" customWidth="1"/>
    <col min="271" max="271" width="11" style="27" customWidth="1"/>
    <col min="272" max="272" width="12.125" style="27" customWidth="1"/>
    <col min="273" max="273" width="11" style="27" customWidth="1"/>
    <col min="274" max="274" width="12.25" style="27" customWidth="1"/>
    <col min="275" max="275" width="9.5" style="27" customWidth="1"/>
    <col min="276" max="276" width="11" style="27" customWidth="1"/>
    <col min="277" max="277" width="8.5" style="27" customWidth="1"/>
    <col min="278" max="513" width="22.75" style="27"/>
    <col min="514" max="514" width="19.875" style="27" customWidth="1"/>
    <col min="515" max="515" width="8.125" style="27" customWidth="1"/>
    <col min="516" max="516" width="8.5" style="27" customWidth="1"/>
    <col min="517" max="517" width="8.375" style="27" customWidth="1"/>
    <col min="518" max="518" width="8.25" style="27" customWidth="1"/>
    <col min="519" max="519" width="12" style="27" customWidth="1"/>
    <col min="520" max="520" width="12.25" style="27" customWidth="1"/>
    <col min="521" max="521" width="13" style="27" customWidth="1"/>
    <col min="522" max="522" width="8.5" style="27" customWidth="1"/>
    <col min="523" max="523" width="11.5" style="27" customWidth="1"/>
    <col min="524" max="524" width="11.125" style="27" customWidth="1"/>
    <col min="525" max="525" width="12.5" style="27" customWidth="1"/>
    <col min="526" max="526" width="12" style="27" customWidth="1"/>
    <col min="527" max="527" width="11" style="27" customWidth="1"/>
    <col min="528" max="528" width="12.125" style="27" customWidth="1"/>
    <col min="529" max="529" width="11" style="27" customWidth="1"/>
    <col min="530" max="530" width="12.25" style="27" customWidth="1"/>
    <col min="531" max="531" width="9.5" style="27" customWidth="1"/>
    <col min="532" max="532" width="11" style="27" customWidth="1"/>
    <col min="533" max="533" width="8.5" style="27" customWidth="1"/>
    <col min="534" max="769" width="22.75" style="27"/>
    <col min="770" max="770" width="19.875" style="27" customWidth="1"/>
    <col min="771" max="771" width="8.125" style="27" customWidth="1"/>
    <col min="772" max="772" width="8.5" style="27" customWidth="1"/>
    <col min="773" max="773" width="8.375" style="27" customWidth="1"/>
    <col min="774" max="774" width="8.25" style="27" customWidth="1"/>
    <col min="775" max="775" width="12" style="27" customWidth="1"/>
    <col min="776" max="776" width="12.25" style="27" customWidth="1"/>
    <col min="777" max="777" width="13" style="27" customWidth="1"/>
    <col min="778" max="778" width="8.5" style="27" customWidth="1"/>
    <col min="779" max="779" width="11.5" style="27" customWidth="1"/>
    <col min="780" max="780" width="11.125" style="27" customWidth="1"/>
    <col min="781" max="781" width="12.5" style="27" customWidth="1"/>
    <col min="782" max="782" width="12" style="27" customWidth="1"/>
    <col min="783" max="783" width="11" style="27" customWidth="1"/>
    <col min="784" max="784" width="12.125" style="27" customWidth="1"/>
    <col min="785" max="785" width="11" style="27" customWidth="1"/>
    <col min="786" max="786" width="12.25" style="27" customWidth="1"/>
    <col min="787" max="787" width="9.5" style="27" customWidth="1"/>
    <col min="788" max="788" width="11" style="27" customWidth="1"/>
    <col min="789" max="789" width="8.5" style="27" customWidth="1"/>
    <col min="790" max="1025" width="22.75" style="27"/>
    <col min="1026" max="1026" width="19.875" style="27" customWidth="1"/>
    <col min="1027" max="1027" width="8.125" style="27" customWidth="1"/>
    <col min="1028" max="1028" width="8.5" style="27" customWidth="1"/>
    <col min="1029" max="1029" width="8.375" style="27" customWidth="1"/>
    <col min="1030" max="1030" width="8.25" style="27" customWidth="1"/>
    <col min="1031" max="1031" width="12" style="27" customWidth="1"/>
    <col min="1032" max="1032" width="12.25" style="27" customWidth="1"/>
    <col min="1033" max="1033" width="13" style="27" customWidth="1"/>
    <col min="1034" max="1034" width="8.5" style="27" customWidth="1"/>
    <col min="1035" max="1035" width="11.5" style="27" customWidth="1"/>
    <col min="1036" max="1036" width="11.125" style="27" customWidth="1"/>
    <col min="1037" max="1037" width="12.5" style="27" customWidth="1"/>
    <col min="1038" max="1038" width="12" style="27" customWidth="1"/>
    <col min="1039" max="1039" width="11" style="27" customWidth="1"/>
    <col min="1040" max="1040" width="12.125" style="27" customWidth="1"/>
    <col min="1041" max="1041" width="11" style="27" customWidth="1"/>
    <col min="1042" max="1042" width="12.25" style="27" customWidth="1"/>
    <col min="1043" max="1043" width="9.5" style="27" customWidth="1"/>
    <col min="1044" max="1044" width="11" style="27" customWidth="1"/>
    <col min="1045" max="1045" width="8.5" style="27" customWidth="1"/>
    <col min="1046" max="1281" width="22.75" style="27"/>
    <col min="1282" max="1282" width="19.875" style="27" customWidth="1"/>
    <col min="1283" max="1283" width="8.125" style="27" customWidth="1"/>
    <col min="1284" max="1284" width="8.5" style="27" customWidth="1"/>
    <col min="1285" max="1285" width="8.375" style="27" customWidth="1"/>
    <col min="1286" max="1286" width="8.25" style="27" customWidth="1"/>
    <col min="1287" max="1287" width="12" style="27" customWidth="1"/>
    <col min="1288" max="1288" width="12.25" style="27" customWidth="1"/>
    <col min="1289" max="1289" width="13" style="27" customWidth="1"/>
    <col min="1290" max="1290" width="8.5" style="27" customWidth="1"/>
    <col min="1291" max="1291" width="11.5" style="27" customWidth="1"/>
    <col min="1292" max="1292" width="11.125" style="27" customWidth="1"/>
    <col min="1293" max="1293" width="12.5" style="27" customWidth="1"/>
    <col min="1294" max="1294" width="12" style="27" customWidth="1"/>
    <col min="1295" max="1295" width="11" style="27" customWidth="1"/>
    <col min="1296" max="1296" width="12.125" style="27" customWidth="1"/>
    <col min="1297" max="1297" width="11" style="27" customWidth="1"/>
    <col min="1298" max="1298" width="12.25" style="27" customWidth="1"/>
    <col min="1299" max="1299" width="9.5" style="27" customWidth="1"/>
    <col min="1300" max="1300" width="11" style="27" customWidth="1"/>
    <col min="1301" max="1301" width="8.5" style="27" customWidth="1"/>
    <col min="1302" max="1537" width="22.75" style="27"/>
    <col min="1538" max="1538" width="19.875" style="27" customWidth="1"/>
    <col min="1539" max="1539" width="8.125" style="27" customWidth="1"/>
    <col min="1540" max="1540" width="8.5" style="27" customWidth="1"/>
    <col min="1541" max="1541" width="8.375" style="27" customWidth="1"/>
    <col min="1542" max="1542" width="8.25" style="27" customWidth="1"/>
    <col min="1543" max="1543" width="12" style="27" customWidth="1"/>
    <col min="1544" max="1544" width="12.25" style="27" customWidth="1"/>
    <col min="1545" max="1545" width="13" style="27" customWidth="1"/>
    <col min="1546" max="1546" width="8.5" style="27" customWidth="1"/>
    <col min="1547" max="1547" width="11.5" style="27" customWidth="1"/>
    <col min="1548" max="1548" width="11.125" style="27" customWidth="1"/>
    <col min="1549" max="1549" width="12.5" style="27" customWidth="1"/>
    <col min="1550" max="1550" width="12" style="27" customWidth="1"/>
    <col min="1551" max="1551" width="11" style="27" customWidth="1"/>
    <col min="1552" max="1552" width="12.125" style="27" customWidth="1"/>
    <col min="1553" max="1553" width="11" style="27" customWidth="1"/>
    <col min="1554" max="1554" width="12.25" style="27" customWidth="1"/>
    <col min="1555" max="1555" width="9.5" style="27" customWidth="1"/>
    <col min="1556" max="1556" width="11" style="27" customWidth="1"/>
    <col min="1557" max="1557" width="8.5" style="27" customWidth="1"/>
    <col min="1558" max="1793" width="22.75" style="27"/>
    <col min="1794" max="1794" width="19.875" style="27" customWidth="1"/>
    <col min="1795" max="1795" width="8.125" style="27" customWidth="1"/>
    <col min="1796" max="1796" width="8.5" style="27" customWidth="1"/>
    <col min="1797" max="1797" width="8.375" style="27" customWidth="1"/>
    <col min="1798" max="1798" width="8.25" style="27" customWidth="1"/>
    <col min="1799" max="1799" width="12" style="27" customWidth="1"/>
    <col min="1800" max="1800" width="12.25" style="27" customWidth="1"/>
    <col min="1801" max="1801" width="13" style="27" customWidth="1"/>
    <col min="1802" max="1802" width="8.5" style="27" customWidth="1"/>
    <col min="1803" max="1803" width="11.5" style="27" customWidth="1"/>
    <col min="1804" max="1804" width="11.125" style="27" customWidth="1"/>
    <col min="1805" max="1805" width="12.5" style="27" customWidth="1"/>
    <col min="1806" max="1806" width="12" style="27" customWidth="1"/>
    <col min="1807" max="1807" width="11" style="27" customWidth="1"/>
    <col min="1808" max="1808" width="12.125" style="27" customWidth="1"/>
    <col min="1809" max="1809" width="11" style="27" customWidth="1"/>
    <col min="1810" max="1810" width="12.25" style="27" customWidth="1"/>
    <col min="1811" max="1811" width="9.5" style="27" customWidth="1"/>
    <col min="1812" max="1812" width="11" style="27" customWidth="1"/>
    <col min="1813" max="1813" width="8.5" style="27" customWidth="1"/>
    <col min="1814" max="2049" width="22.75" style="27"/>
    <col min="2050" max="2050" width="19.875" style="27" customWidth="1"/>
    <col min="2051" max="2051" width="8.125" style="27" customWidth="1"/>
    <col min="2052" max="2052" width="8.5" style="27" customWidth="1"/>
    <col min="2053" max="2053" width="8.375" style="27" customWidth="1"/>
    <col min="2054" max="2054" width="8.25" style="27" customWidth="1"/>
    <col min="2055" max="2055" width="12" style="27" customWidth="1"/>
    <col min="2056" max="2056" width="12.25" style="27" customWidth="1"/>
    <col min="2057" max="2057" width="13" style="27" customWidth="1"/>
    <col min="2058" max="2058" width="8.5" style="27" customWidth="1"/>
    <col min="2059" max="2059" width="11.5" style="27" customWidth="1"/>
    <col min="2060" max="2060" width="11.125" style="27" customWidth="1"/>
    <col min="2061" max="2061" width="12.5" style="27" customWidth="1"/>
    <col min="2062" max="2062" width="12" style="27" customWidth="1"/>
    <col min="2063" max="2063" width="11" style="27" customWidth="1"/>
    <col min="2064" max="2064" width="12.125" style="27" customWidth="1"/>
    <col min="2065" max="2065" width="11" style="27" customWidth="1"/>
    <col min="2066" max="2066" width="12.25" style="27" customWidth="1"/>
    <col min="2067" max="2067" width="9.5" style="27" customWidth="1"/>
    <col min="2068" max="2068" width="11" style="27" customWidth="1"/>
    <col min="2069" max="2069" width="8.5" style="27" customWidth="1"/>
    <col min="2070" max="2305" width="22.75" style="27"/>
    <col min="2306" max="2306" width="19.875" style="27" customWidth="1"/>
    <col min="2307" max="2307" width="8.125" style="27" customWidth="1"/>
    <col min="2308" max="2308" width="8.5" style="27" customWidth="1"/>
    <col min="2309" max="2309" width="8.375" style="27" customWidth="1"/>
    <col min="2310" max="2310" width="8.25" style="27" customWidth="1"/>
    <col min="2311" max="2311" width="12" style="27" customWidth="1"/>
    <col min="2312" max="2312" width="12.25" style="27" customWidth="1"/>
    <col min="2313" max="2313" width="13" style="27" customWidth="1"/>
    <col min="2314" max="2314" width="8.5" style="27" customWidth="1"/>
    <col min="2315" max="2315" width="11.5" style="27" customWidth="1"/>
    <col min="2316" max="2316" width="11.125" style="27" customWidth="1"/>
    <col min="2317" max="2317" width="12.5" style="27" customWidth="1"/>
    <col min="2318" max="2318" width="12" style="27" customWidth="1"/>
    <col min="2319" max="2319" width="11" style="27" customWidth="1"/>
    <col min="2320" max="2320" width="12.125" style="27" customWidth="1"/>
    <col min="2321" max="2321" width="11" style="27" customWidth="1"/>
    <col min="2322" max="2322" width="12.25" style="27" customWidth="1"/>
    <col min="2323" max="2323" width="9.5" style="27" customWidth="1"/>
    <col min="2324" max="2324" width="11" style="27" customWidth="1"/>
    <col min="2325" max="2325" width="8.5" style="27" customWidth="1"/>
    <col min="2326" max="2561" width="22.75" style="27"/>
    <col min="2562" max="2562" width="19.875" style="27" customWidth="1"/>
    <col min="2563" max="2563" width="8.125" style="27" customWidth="1"/>
    <col min="2564" max="2564" width="8.5" style="27" customWidth="1"/>
    <col min="2565" max="2565" width="8.375" style="27" customWidth="1"/>
    <col min="2566" max="2566" width="8.25" style="27" customWidth="1"/>
    <col min="2567" max="2567" width="12" style="27" customWidth="1"/>
    <col min="2568" max="2568" width="12.25" style="27" customWidth="1"/>
    <col min="2569" max="2569" width="13" style="27" customWidth="1"/>
    <col min="2570" max="2570" width="8.5" style="27" customWidth="1"/>
    <col min="2571" max="2571" width="11.5" style="27" customWidth="1"/>
    <col min="2572" max="2572" width="11.125" style="27" customWidth="1"/>
    <col min="2573" max="2573" width="12.5" style="27" customWidth="1"/>
    <col min="2574" max="2574" width="12" style="27" customWidth="1"/>
    <col min="2575" max="2575" width="11" style="27" customWidth="1"/>
    <col min="2576" max="2576" width="12.125" style="27" customWidth="1"/>
    <col min="2577" max="2577" width="11" style="27" customWidth="1"/>
    <col min="2578" max="2578" width="12.25" style="27" customWidth="1"/>
    <col min="2579" max="2579" width="9.5" style="27" customWidth="1"/>
    <col min="2580" max="2580" width="11" style="27" customWidth="1"/>
    <col min="2581" max="2581" width="8.5" style="27" customWidth="1"/>
    <col min="2582" max="2817" width="22.75" style="27"/>
    <col min="2818" max="2818" width="19.875" style="27" customWidth="1"/>
    <col min="2819" max="2819" width="8.125" style="27" customWidth="1"/>
    <col min="2820" max="2820" width="8.5" style="27" customWidth="1"/>
    <col min="2821" max="2821" width="8.375" style="27" customWidth="1"/>
    <col min="2822" max="2822" width="8.25" style="27" customWidth="1"/>
    <col min="2823" max="2823" width="12" style="27" customWidth="1"/>
    <col min="2824" max="2824" width="12.25" style="27" customWidth="1"/>
    <col min="2825" max="2825" width="13" style="27" customWidth="1"/>
    <col min="2826" max="2826" width="8.5" style="27" customWidth="1"/>
    <col min="2827" max="2827" width="11.5" style="27" customWidth="1"/>
    <col min="2828" max="2828" width="11.125" style="27" customWidth="1"/>
    <col min="2829" max="2829" width="12.5" style="27" customWidth="1"/>
    <col min="2830" max="2830" width="12" style="27" customWidth="1"/>
    <col min="2831" max="2831" width="11" style="27" customWidth="1"/>
    <col min="2832" max="2832" width="12.125" style="27" customWidth="1"/>
    <col min="2833" max="2833" width="11" style="27" customWidth="1"/>
    <col min="2834" max="2834" width="12.25" style="27" customWidth="1"/>
    <col min="2835" max="2835" width="9.5" style="27" customWidth="1"/>
    <col min="2836" max="2836" width="11" style="27" customWidth="1"/>
    <col min="2837" max="2837" width="8.5" style="27" customWidth="1"/>
    <col min="2838" max="3073" width="22.75" style="27"/>
    <col min="3074" max="3074" width="19.875" style="27" customWidth="1"/>
    <col min="3075" max="3075" width="8.125" style="27" customWidth="1"/>
    <col min="3076" max="3076" width="8.5" style="27" customWidth="1"/>
    <col min="3077" max="3077" width="8.375" style="27" customWidth="1"/>
    <col min="3078" max="3078" width="8.25" style="27" customWidth="1"/>
    <col min="3079" max="3079" width="12" style="27" customWidth="1"/>
    <col min="3080" max="3080" width="12.25" style="27" customWidth="1"/>
    <col min="3081" max="3081" width="13" style="27" customWidth="1"/>
    <col min="3082" max="3082" width="8.5" style="27" customWidth="1"/>
    <col min="3083" max="3083" width="11.5" style="27" customWidth="1"/>
    <col min="3084" max="3084" width="11.125" style="27" customWidth="1"/>
    <col min="3085" max="3085" width="12.5" style="27" customWidth="1"/>
    <col min="3086" max="3086" width="12" style="27" customWidth="1"/>
    <col min="3087" max="3087" width="11" style="27" customWidth="1"/>
    <col min="3088" max="3088" width="12.125" style="27" customWidth="1"/>
    <col min="3089" max="3089" width="11" style="27" customWidth="1"/>
    <col min="3090" max="3090" width="12.25" style="27" customWidth="1"/>
    <col min="3091" max="3091" width="9.5" style="27" customWidth="1"/>
    <col min="3092" max="3092" width="11" style="27" customWidth="1"/>
    <col min="3093" max="3093" width="8.5" style="27" customWidth="1"/>
    <col min="3094" max="3329" width="22.75" style="27"/>
    <col min="3330" max="3330" width="19.875" style="27" customWidth="1"/>
    <col min="3331" max="3331" width="8.125" style="27" customWidth="1"/>
    <col min="3332" max="3332" width="8.5" style="27" customWidth="1"/>
    <col min="3333" max="3333" width="8.375" style="27" customWidth="1"/>
    <col min="3334" max="3334" width="8.25" style="27" customWidth="1"/>
    <col min="3335" max="3335" width="12" style="27" customWidth="1"/>
    <col min="3336" max="3336" width="12.25" style="27" customWidth="1"/>
    <col min="3337" max="3337" width="13" style="27" customWidth="1"/>
    <col min="3338" max="3338" width="8.5" style="27" customWidth="1"/>
    <col min="3339" max="3339" width="11.5" style="27" customWidth="1"/>
    <col min="3340" max="3340" width="11.125" style="27" customWidth="1"/>
    <col min="3341" max="3341" width="12.5" style="27" customWidth="1"/>
    <col min="3342" max="3342" width="12" style="27" customWidth="1"/>
    <col min="3343" max="3343" width="11" style="27" customWidth="1"/>
    <col min="3344" max="3344" width="12.125" style="27" customWidth="1"/>
    <col min="3345" max="3345" width="11" style="27" customWidth="1"/>
    <col min="3346" max="3346" width="12.25" style="27" customWidth="1"/>
    <col min="3347" max="3347" width="9.5" style="27" customWidth="1"/>
    <col min="3348" max="3348" width="11" style="27" customWidth="1"/>
    <col min="3349" max="3349" width="8.5" style="27" customWidth="1"/>
    <col min="3350" max="3585" width="22.75" style="27"/>
    <col min="3586" max="3586" width="19.875" style="27" customWidth="1"/>
    <col min="3587" max="3587" width="8.125" style="27" customWidth="1"/>
    <col min="3588" max="3588" width="8.5" style="27" customWidth="1"/>
    <col min="3589" max="3589" width="8.375" style="27" customWidth="1"/>
    <col min="3590" max="3590" width="8.25" style="27" customWidth="1"/>
    <col min="3591" max="3591" width="12" style="27" customWidth="1"/>
    <col min="3592" max="3592" width="12.25" style="27" customWidth="1"/>
    <col min="3593" max="3593" width="13" style="27" customWidth="1"/>
    <col min="3594" max="3594" width="8.5" style="27" customWidth="1"/>
    <col min="3595" max="3595" width="11.5" style="27" customWidth="1"/>
    <col min="3596" max="3596" width="11.125" style="27" customWidth="1"/>
    <col min="3597" max="3597" width="12.5" style="27" customWidth="1"/>
    <col min="3598" max="3598" width="12" style="27" customWidth="1"/>
    <col min="3599" max="3599" width="11" style="27" customWidth="1"/>
    <col min="3600" max="3600" width="12.125" style="27" customWidth="1"/>
    <col min="3601" max="3601" width="11" style="27" customWidth="1"/>
    <col min="3602" max="3602" width="12.25" style="27" customWidth="1"/>
    <col min="3603" max="3603" width="9.5" style="27" customWidth="1"/>
    <col min="3604" max="3604" width="11" style="27" customWidth="1"/>
    <col min="3605" max="3605" width="8.5" style="27" customWidth="1"/>
    <col min="3606" max="3841" width="22.75" style="27"/>
    <col min="3842" max="3842" width="19.875" style="27" customWidth="1"/>
    <col min="3843" max="3843" width="8.125" style="27" customWidth="1"/>
    <col min="3844" max="3844" width="8.5" style="27" customWidth="1"/>
    <col min="3845" max="3845" width="8.375" style="27" customWidth="1"/>
    <col min="3846" max="3846" width="8.25" style="27" customWidth="1"/>
    <col min="3847" max="3847" width="12" style="27" customWidth="1"/>
    <col min="3848" max="3848" width="12.25" style="27" customWidth="1"/>
    <col min="3849" max="3849" width="13" style="27" customWidth="1"/>
    <col min="3850" max="3850" width="8.5" style="27" customWidth="1"/>
    <col min="3851" max="3851" width="11.5" style="27" customWidth="1"/>
    <col min="3852" max="3852" width="11.125" style="27" customWidth="1"/>
    <col min="3853" max="3853" width="12.5" style="27" customWidth="1"/>
    <col min="3854" max="3854" width="12" style="27" customWidth="1"/>
    <col min="3855" max="3855" width="11" style="27" customWidth="1"/>
    <col min="3856" max="3856" width="12.125" style="27" customWidth="1"/>
    <col min="3857" max="3857" width="11" style="27" customWidth="1"/>
    <col min="3858" max="3858" width="12.25" style="27" customWidth="1"/>
    <col min="3859" max="3859" width="9.5" style="27" customWidth="1"/>
    <col min="3860" max="3860" width="11" style="27" customWidth="1"/>
    <col min="3861" max="3861" width="8.5" style="27" customWidth="1"/>
    <col min="3862" max="4097" width="22.75" style="27"/>
    <col min="4098" max="4098" width="19.875" style="27" customWidth="1"/>
    <col min="4099" max="4099" width="8.125" style="27" customWidth="1"/>
    <col min="4100" max="4100" width="8.5" style="27" customWidth="1"/>
    <col min="4101" max="4101" width="8.375" style="27" customWidth="1"/>
    <col min="4102" max="4102" width="8.25" style="27" customWidth="1"/>
    <col min="4103" max="4103" width="12" style="27" customWidth="1"/>
    <col min="4104" max="4104" width="12.25" style="27" customWidth="1"/>
    <col min="4105" max="4105" width="13" style="27" customWidth="1"/>
    <col min="4106" max="4106" width="8.5" style="27" customWidth="1"/>
    <col min="4107" max="4107" width="11.5" style="27" customWidth="1"/>
    <col min="4108" max="4108" width="11.125" style="27" customWidth="1"/>
    <col min="4109" max="4109" width="12.5" style="27" customWidth="1"/>
    <col min="4110" max="4110" width="12" style="27" customWidth="1"/>
    <col min="4111" max="4111" width="11" style="27" customWidth="1"/>
    <col min="4112" max="4112" width="12.125" style="27" customWidth="1"/>
    <col min="4113" max="4113" width="11" style="27" customWidth="1"/>
    <col min="4114" max="4114" width="12.25" style="27" customWidth="1"/>
    <col min="4115" max="4115" width="9.5" style="27" customWidth="1"/>
    <col min="4116" max="4116" width="11" style="27" customWidth="1"/>
    <col min="4117" max="4117" width="8.5" style="27" customWidth="1"/>
    <col min="4118" max="4353" width="22.75" style="27"/>
    <col min="4354" max="4354" width="19.875" style="27" customWidth="1"/>
    <col min="4355" max="4355" width="8.125" style="27" customWidth="1"/>
    <col min="4356" max="4356" width="8.5" style="27" customWidth="1"/>
    <col min="4357" max="4357" width="8.375" style="27" customWidth="1"/>
    <col min="4358" max="4358" width="8.25" style="27" customWidth="1"/>
    <col min="4359" max="4359" width="12" style="27" customWidth="1"/>
    <col min="4360" max="4360" width="12.25" style="27" customWidth="1"/>
    <col min="4361" max="4361" width="13" style="27" customWidth="1"/>
    <col min="4362" max="4362" width="8.5" style="27" customWidth="1"/>
    <col min="4363" max="4363" width="11.5" style="27" customWidth="1"/>
    <col min="4364" max="4364" width="11.125" style="27" customWidth="1"/>
    <col min="4365" max="4365" width="12.5" style="27" customWidth="1"/>
    <col min="4366" max="4366" width="12" style="27" customWidth="1"/>
    <col min="4367" max="4367" width="11" style="27" customWidth="1"/>
    <col min="4368" max="4368" width="12.125" style="27" customWidth="1"/>
    <col min="4369" max="4369" width="11" style="27" customWidth="1"/>
    <col min="4370" max="4370" width="12.25" style="27" customWidth="1"/>
    <col min="4371" max="4371" width="9.5" style="27" customWidth="1"/>
    <col min="4372" max="4372" width="11" style="27" customWidth="1"/>
    <col min="4373" max="4373" width="8.5" style="27" customWidth="1"/>
    <col min="4374" max="4609" width="22.75" style="27"/>
    <col min="4610" max="4610" width="19.875" style="27" customWidth="1"/>
    <col min="4611" max="4611" width="8.125" style="27" customWidth="1"/>
    <col min="4612" max="4612" width="8.5" style="27" customWidth="1"/>
    <col min="4613" max="4613" width="8.375" style="27" customWidth="1"/>
    <col min="4614" max="4614" width="8.25" style="27" customWidth="1"/>
    <col min="4615" max="4615" width="12" style="27" customWidth="1"/>
    <col min="4616" max="4616" width="12.25" style="27" customWidth="1"/>
    <col min="4617" max="4617" width="13" style="27" customWidth="1"/>
    <col min="4618" max="4618" width="8.5" style="27" customWidth="1"/>
    <col min="4619" max="4619" width="11.5" style="27" customWidth="1"/>
    <col min="4620" max="4620" width="11.125" style="27" customWidth="1"/>
    <col min="4621" max="4621" width="12.5" style="27" customWidth="1"/>
    <col min="4622" max="4622" width="12" style="27" customWidth="1"/>
    <col min="4623" max="4623" width="11" style="27" customWidth="1"/>
    <col min="4624" max="4624" width="12.125" style="27" customWidth="1"/>
    <col min="4625" max="4625" width="11" style="27" customWidth="1"/>
    <col min="4626" max="4626" width="12.25" style="27" customWidth="1"/>
    <col min="4627" max="4627" width="9.5" style="27" customWidth="1"/>
    <col min="4628" max="4628" width="11" style="27" customWidth="1"/>
    <col min="4629" max="4629" width="8.5" style="27" customWidth="1"/>
    <col min="4630" max="4865" width="22.75" style="27"/>
    <col min="4866" max="4866" width="19.875" style="27" customWidth="1"/>
    <col min="4867" max="4867" width="8.125" style="27" customWidth="1"/>
    <col min="4868" max="4868" width="8.5" style="27" customWidth="1"/>
    <col min="4869" max="4869" width="8.375" style="27" customWidth="1"/>
    <col min="4870" max="4870" width="8.25" style="27" customWidth="1"/>
    <col min="4871" max="4871" width="12" style="27" customWidth="1"/>
    <col min="4872" max="4872" width="12.25" style="27" customWidth="1"/>
    <col min="4873" max="4873" width="13" style="27" customWidth="1"/>
    <col min="4874" max="4874" width="8.5" style="27" customWidth="1"/>
    <col min="4875" max="4875" width="11.5" style="27" customWidth="1"/>
    <col min="4876" max="4876" width="11.125" style="27" customWidth="1"/>
    <col min="4877" max="4877" width="12.5" style="27" customWidth="1"/>
    <col min="4878" max="4878" width="12" style="27" customWidth="1"/>
    <col min="4879" max="4879" width="11" style="27" customWidth="1"/>
    <col min="4880" max="4880" width="12.125" style="27" customWidth="1"/>
    <col min="4881" max="4881" width="11" style="27" customWidth="1"/>
    <col min="4882" max="4882" width="12.25" style="27" customWidth="1"/>
    <col min="4883" max="4883" width="9.5" style="27" customWidth="1"/>
    <col min="4884" max="4884" width="11" style="27" customWidth="1"/>
    <col min="4885" max="4885" width="8.5" style="27" customWidth="1"/>
    <col min="4886" max="5121" width="22.75" style="27"/>
    <col min="5122" max="5122" width="19.875" style="27" customWidth="1"/>
    <col min="5123" max="5123" width="8.125" style="27" customWidth="1"/>
    <col min="5124" max="5124" width="8.5" style="27" customWidth="1"/>
    <col min="5125" max="5125" width="8.375" style="27" customWidth="1"/>
    <col min="5126" max="5126" width="8.25" style="27" customWidth="1"/>
    <col min="5127" max="5127" width="12" style="27" customWidth="1"/>
    <col min="5128" max="5128" width="12.25" style="27" customWidth="1"/>
    <col min="5129" max="5129" width="13" style="27" customWidth="1"/>
    <col min="5130" max="5130" width="8.5" style="27" customWidth="1"/>
    <col min="5131" max="5131" width="11.5" style="27" customWidth="1"/>
    <col min="5132" max="5132" width="11.125" style="27" customWidth="1"/>
    <col min="5133" max="5133" width="12.5" style="27" customWidth="1"/>
    <col min="5134" max="5134" width="12" style="27" customWidth="1"/>
    <col min="5135" max="5135" width="11" style="27" customWidth="1"/>
    <col min="5136" max="5136" width="12.125" style="27" customWidth="1"/>
    <col min="5137" max="5137" width="11" style="27" customWidth="1"/>
    <col min="5138" max="5138" width="12.25" style="27" customWidth="1"/>
    <col min="5139" max="5139" width="9.5" style="27" customWidth="1"/>
    <col min="5140" max="5140" width="11" style="27" customWidth="1"/>
    <col min="5141" max="5141" width="8.5" style="27" customWidth="1"/>
    <col min="5142" max="5377" width="22.75" style="27"/>
    <col min="5378" max="5378" width="19.875" style="27" customWidth="1"/>
    <col min="5379" max="5379" width="8.125" style="27" customWidth="1"/>
    <col min="5380" max="5380" width="8.5" style="27" customWidth="1"/>
    <col min="5381" max="5381" width="8.375" style="27" customWidth="1"/>
    <col min="5382" max="5382" width="8.25" style="27" customWidth="1"/>
    <col min="5383" max="5383" width="12" style="27" customWidth="1"/>
    <col min="5384" max="5384" width="12.25" style="27" customWidth="1"/>
    <col min="5385" max="5385" width="13" style="27" customWidth="1"/>
    <col min="5386" max="5386" width="8.5" style="27" customWidth="1"/>
    <col min="5387" max="5387" width="11.5" style="27" customWidth="1"/>
    <col min="5388" max="5388" width="11.125" style="27" customWidth="1"/>
    <col min="5389" max="5389" width="12.5" style="27" customWidth="1"/>
    <col min="5390" max="5390" width="12" style="27" customWidth="1"/>
    <col min="5391" max="5391" width="11" style="27" customWidth="1"/>
    <col min="5392" max="5392" width="12.125" style="27" customWidth="1"/>
    <col min="5393" max="5393" width="11" style="27" customWidth="1"/>
    <col min="5394" max="5394" width="12.25" style="27" customWidth="1"/>
    <col min="5395" max="5395" width="9.5" style="27" customWidth="1"/>
    <col min="5396" max="5396" width="11" style="27" customWidth="1"/>
    <col min="5397" max="5397" width="8.5" style="27" customWidth="1"/>
    <col min="5398" max="5633" width="22.75" style="27"/>
    <col min="5634" max="5634" width="19.875" style="27" customWidth="1"/>
    <col min="5635" max="5635" width="8.125" style="27" customWidth="1"/>
    <col min="5636" max="5636" width="8.5" style="27" customWidth="1"/>
    <col min="5637" max="5637" width="8.375" style="27" customWidth="1"/>
    <col min="5638" max="5638" width="8.25" style="27" customWidth="1"/>
    <col min="5639" max="5639" width="12" style="27" customWidth="1"/>
    <col min="5640" max="5640" width="12.25" style="27" customWidth="1"/>
    <col min="5641" max="5641" width="13" style="27" customWidth="1"/>
    <col min="5642" max="5642" width="8.5" style="27" customWidth="1"/>
    <col min="5643" max="5643" width="11.5" style="27" customWidth="1"/>
    <col min="5644" max="5644" width="11.125" style="27" customWidth="1"/>
    <col min="5645" max="5645" width="12.5" style="27" customWidth="1"/>
    <col min="5646" max="5646" width="12" style="27" customWidth="1"/>
    <col min="5647" max="5647" width="11" style="27" customWidth="1"/>
    <col min="5648" max="5648" width="12.125" style="27" customWidth="1"/>
    <col min="5649" max="5649" width="11" style="27" customWidth="1"/>
    <col min="5650" max="5650" width="12.25" style="27" customWidth="1"/>
    <col min="5651" max="5651" width="9.5" style="27" customWidth="1"/>
    <col min="5652" max="5652" width="11" style="27" customWidth="1"/>
    <col min="5653" max="5653" width="8.5" style="27" customWidth="1"/>
    <col min="5654" max="5889" width="22.75" style="27"/>
    <col min="5890" max="5890" width="19.875" style="27" customWidth="1"/>
    <col min="5891" max="5891" width="8.125" style="27" customWidth="1"/>
    <col min="5892" max="5892" width="8.5" style="27" customWidth="1"/>
    <col min="5893" max="5893" width="8.375" style="27" customWidth="1"/>
    <col min="5894" max="5894" width="8.25" style="27" customWidth="1"/>
    <col min="5895" max="5895" width="12" style="27" customWidth="1"/>
    <col min="5896" max="5896" width="12.25" style="27" customWidth="1"/>
    <col min="5897" max="5897" width="13" style="27" customWidth="1"/>
    <col min="5898" max="5898" width="8.5" style="27" customWidth="1"/>
    <col min="5899" max="5899" width="11.5" style="27" customWidth="1"/>
    <col min="5900" max="5900" width="11.125" style="27" customWidth="1"/>
    <col min="5901" max="5901" width="12.5" style="27" customWidth="1"/>
    <col min="5902" max="5902" width="12" style="27" customWidth="1"/>
    <col min="5903" max="5903" width="11" style="27" customWidth="1"/>
    <col min="5904" max="5904" width="12.125" style="27" customWidth="1"/>
    <col min="5905" max="5905" width="11" style="27" customWidth="1"/>
    <col min="5906" max="5906" width="12.25" style="27" customWidth="1"/>
    <col min="5907" max="5907" width="9.5" style="27" customWidth="1"/>
    <col min="5908" max="5908" width="11" style="27" customWidth="1"/>
    <col min="5909" max="5909" width="8.5" style="27" customWidth="1"/>
    <col min="5910" max="6145" width="22.75" style="27"/>
    <col min="6146" max="6146" width="19.875" style="27" customWidth="1"/>
    <col min="6147" max="6147" width="8.125" style="27" customWidth="1"/>
    <col min="6148" max="6148" width="8.5" style="27" customWidth="1"/>
    <col min="6149" max="6149" width="8.375" style="27" customWidth="1"/>
    <col min="6150" max="6150" width="8.25" style="27" customWidth="1"/>
    <col min="6151" max="6151" width="12" style="27" customWidth="1"/>
    <col min="6152" max="6152" width="12.25" style="27" customWidth="1"/>
    <col min="6153" max="6153" width="13" style="27" customWidth="1"/>
    <col min="6154" max="6154" width="8.5" style="27" customWidth="1"/>
    <col min="6155" max="6155" width="11.5" style="27" customWidth="1"/>
    <col min="6156" max="6156" width="11.125" style="27" customWidth="1"/>
    <col min="6157" max="6157" width="12.5" style="27" customWidth="1"/>
    <col min="6158" max="6158" width="12" style="27" customWidth="1"/>
    <col min="6159" max="6159" width="11" style="27" customWidth="1"/>
    <col min="6160" max="6160" width="12.125" style="27" customWidth="1"/>
    <col min="6161" max="6161" width="11" style="27" customWidth="1"/>
    <col min="6162" max="6162" width="12.25" style="27" customWidth="1"/>
    <col min="6163" max="6163" width="9.5" style="27" customWidth="1"/>
    <col min="6164" max="6164" width="11" style="27" customWidth="1"/>
    <col min="6165" max="6165" width="8.5" style="27" customWidth="1"/>
    <col min="6166" max="6401" width="22.75" style="27"/>
    <col min="6402" max="6402" width="19.875" style="27" customWidth="1"/>
    <col min="6403" max="6403" width="8.125" style="27" customWidth="1"/>
    <col min="6404" max="6404" width="8.5" style="27" customWidth="1"/>
    <col min="6405" max="6405" width="8.375" style="27" customWidth="1"/>
    <col min="6406" max="6406" width="8.25" style="27" customWidth="1"/>
    <col min="6407" max="6407" width="12" style="27" customWidth="1"/>
    <col min="6408" max="6408" width="12.25" style="27" customWidth="1"/>
    <col min="6409" max="6409" width="13" style="27" customWidth="1"/>
    <col min="6410" max="6410" width="8.5" style="27" customWidth="1"/>
    <col min="6411" max="6411" width="11.5" style="27" customWidth="1"/>
    <col min="6412" max="6412" width="11.125" style="27" customWidth="1"/>
    <col min="6413" max="6413" width="12.5" style="27" customWidth="1"/>
    <col min="6414" max="6414" width="12" style="27" customWidth="1"/>
    <col min="6415" max="6415" width="11" style="27" customWidth="1"/>
    <col min="6416" max="6416" width="12.125" style="27" customWidth="1"/>
    <col min="6417" max="6417" width="11" style="27" customWidth="1"/>
    <col min="6418" max="6418" width="12.25" style="27" customWidth="1"/>
    <col min="6419" max="6419" width="9.5" style="27" customWidth="1"/>
    <col min="6420" max="6420" width="11" style="27" customWidth="1"/>
    <col min="6421" max="6421" width="8.5" style="27" customWidth="1"/>
    <col min="6422" max="6657" width="22.75" style="27"/>
    <col min="6658" max="6658" width="19.875" style="27" customWidth="1"/>
    <col min="6659" max="6659" width="8.125" style="27" customWidth="1"/>
    <col min="6660" max="6660" width="8.5" style="27" customWidth="1"/>
    <col min="6661" max="6661" width="8.375" style="27" customWidth="1"/>
    <col min="6662" max="6662" width="8.25" style="27" customWidth="1"/>
    <col min="6663" max="6663" width="12" style="27" customWidth="1"/>
    <col min="6664" max="6664" width="12.25" style="27" customWidth="1"/>
    <col min="6665" max="6665" width="13" style="27" customWidth="1"/>
    <col min="6666" max="6666" width="8.5" style="27" customWidth="1"/>
    <col min="6667" max="6667" width="11.5" style="27" customWidth="1"/>
    <col min="6668" max="6668" width="11.125" style="27" customWidth="1"/>
    <col min="6669" max="6669" width="12.5" style="27" customWidth="1"/>
    <col min="6670" max="6670" width="12" style="27" customWidth="1"/>
    <col min="6671" max="6671" width="11" style="27" customWidth="1"/>
    <col min="6672" max="6672" width="12.125" style="27" customWidth="1"/>
    <col min="6673" max="6673" width="11" style="27" customWidth="1"/>
    <col min="6674" max="6674" width="12.25" style="27" customWidth="1"/>
    <col min="6675" max="6675" width="9.5" style="27" customWidth="1"/>
    <col min="6676" max="6676" width="11" style="27" customWidth="1"/>
    <col min="6677" max="6677" width="8.5" style="27" customWidth="1"/>
    <col min="6678" max="6913" width="22.75" style="27"/>
    <col min="6914" max="6914" width="19.875" style="27" customWidth="1"/>
    <col min="6915" max="6915" width="8.125" style="27" customWidth="1"/>
    <col min="6916" max="6916" width="8.5" style="27" customWidth="1"/>
    <col min="6917" max="6917" width="8.375" style="27" customWidth="1"/>
    <col min="6918" max="6918" width="8.25" style="27" customWidth="1"/>
    <col min="6919" max="6919" width="12" style="27" customWidth="1"/>
    <col min="6920" max="6920" width="12.25" style="27" customWidth="1"/>
    <col min="6921" max="6921" width="13" style="27" customWidth="1"/>
    <col min="6922" max="6922" width="8.5" style="27" customWidth="1"/>
    <col min="6923" max="6923" width="11.5" style="27" customWidth="1"/>
    <col min="6924" max="6924" width="11.125" style="27" customWidth="1"/>
    <col min="6925" max="6925" width="12.5" style="27" customWidth="1"/>
    <col min="6926" max="6926" width="12" style="27" customWidth="1"/>
    <col min="6927" max="6927" width="11" style="27" customWidth="1"/>
    <col min="6928" max="6928" width="12.125" style="27" customWidth="1"/>
    <col min="6929" max="6929" width="11" style="27" customWidth="1"/>
    <col min="6930" max="6930" width="12.25" style="27" customWidth="1"/>
    <col min="6931" max="6931" width="9.5" style="27" customWidth="1"/>
    <col min="6932" max="6932" width="11" style="27" customWidth="1"/>
    <col min="6933" max="6933" width="8.5" style="27" customWidth="1"/>
    <col min="6934" max="7169" width="22.75" style="27"/>
    <col min="7170" max="7170" width="19.875" style="27" customWidth="1"/>
    <col min="7171" max="7171" width="8.125" style="27" customWidth="1"/>
    <col min="7172" max="7172" width="8.5" style="27" customWidth="1"/>
    <col min="7173" max="7173" width="8.375" style="27" customWidth="1"/>
    <col min="7174" max="7174" width="8.25" style="27" customWidth="1"/>
    <col min="7175" max="7175" width="12" style="27" customWidth="1"/>
    <col min="7176" max="7176" width="12.25" style="27" customWidth="1"/>
    <col min="7177" max="7177" width="13" style="27" customWidth="1"/>
    <col min="7178" max="7178" width="8.5" style="27" customWidth="1"/>
    <col min="7179" max="7179" width="11.5" style="27" customWidth="1"/>
    <col min="7180" max="7180" width="11.125" style="27" customWidth="1"/>
    <col min="7181" max="7181" width="12.5" style="27" customWidth="1"/>
    <col min="7182" max="7182" width="12" style="27" customWidth="1"/>
    <col min="7183" max="7183" width="11" style="27" customWidth="1"/>
    <col min="7184" max="7184" width="12.125" style="27" customWidth="1"/>
    <col min="7185" max="7185" width="11" style="27" customWidth="1"/>
    <col min="7186" max="7186" width="12.25" style="27" customWidth="1"/>
    <col min="7187" max="7187" width="9.5" style="27" customWidth="1"/>
    <col min="7188" max="7188" width="11" style="27" customWidth="1"/>
    <col min="7189" max="7189" width="8.5" style="27" customWidth="1"/>
    <col min="7190" max="7425" width="22.75" style="27"/>
    <col min="7426" max="7426" width="19.875" style="27" customWidth="1"/>
    <col min="7427" max="7427" width="8.125" style="27" customWidth="1"/>
    <col min="7428" max="7428" width="8.5" style="27" customWidth="1"/>
    <col min="7429" max="7429" width="8.375" style="27" customWidth="1"/>
    <col min="7430" max="7430" width="8.25" style="27" customWidth="1"/>
    <col min="7431" max="7431" width="12" style="27" customWidth="1"/>
    <col min="7432" max="7432" width="12.25" style="27" customWidth="1"/>
    <col min="7433" max="7433" width="13" style="27" customWidth="1"/>
    <col min="7434" max="7434" width="8.5" style="27" customWidth="1"/>
    <col min="7435" max="7435" width="11.5" style="27" customWidth="1"/>
    <col min="7436" max="7436" width="11.125" style="27" customWidth="1"/>
    <col min="7437" max="7437" width="12.5" style="27" customWidth="1"/>
    <col min="7438" max="7438" width="12" style="27" customWidth="1"/>
    <col min="7439" max="7439" width="11" style="27" customWidth="1"/>
    <col min="7440" max="7440" width="12.125" style="27" customWidth="1"/>
    <col min="7441" max="7441" width="11" style="27" customWidth="1"/>
    <col min="7442" max="7442" width="12.25" style="27" customWidth="1"/>
    <col min="7443" max="7443" width="9.5" style="27" customWidth="1"/>
    <col min="7444" max="7444" width="11" style="27" customWidth="1"/>
    <col min="7445" max="7445" width="8.5" style="27" customWidth="1"/>
    <col min="7446" max="7681" width="22.75" style="27"/>
    <col min="7682" max="7682" width="19.875" style="27" customWidth="1"/>
    <col min="7683" max="7683" width="8.125" style="27" customWidth="1"/>
    <col min="7684" max="7684" width="8.5" style="27" customWidth="1"/>
    <col min="7685" max="7685" width="8.375" style="27" customWidth="1"/>
    <col min="7686" max="7686" width="8.25" style="27" customWidth="1"/>
    <col min="7687" max="7687" width="12" style="27" customWidth="1"/>
    <col min="7688" max="7688" width="12.25" style="27" customWidth="1"/>
    <col min="7689" max="7689" width="13" style="27" customWidth="1"/>
    <col min="7690" max="7690" width="8.5" style="27" customWidth="1"/>
    <col min="7691" max="7691" width="11.5" style="27" customWidth="1"/>
    <col min="7692" max="7692" width="11.125" style="27" customWidth="1"/>
    <col min="7693" max="7693" width="12.5" style="27" customWidth="1"/>
    <col min="7694" max="7694" width="12" style="27" customWidth="1"/>
    <col min="7695" max="7695" width="11" style="27" customWidth="1"/>
    <col min="7696" max="7696" width="12.125" style="27" customWidth="1"/>
    <col min="7697" max="7697" width="11" style="27" customWidth="1"/>
    <col min="7698" max="7698" width="12.25" style="27" customWidth="1"/>
    <col min="7699" max="7699" width="9.5" style="27" customWidth="1"/>
    <col min="7700" max="7700" width="11" style="27" customWidth="1"/>
    <col min="7701" max="7701" width="8.5" style="27" customWidth="1"/>
    <col min="7702" max="7937" width="22.75" style="27"/>
    <col min="7938" max="7938" width="19.875" style="27" customWidth="1"/>
    <col min="7939" max="7939" width="8.125" style="27" customWidth="1"/>
    <col min="7940" max="7940" width="8.5" style="27" customWidth="1"/>
    <col min="7941" max="7941" width="8.375" style="27" customWidth="1"/>
    <col min="7942" max="7942" width="8.25" style="27" customWidth="1"/>
    <col min="7943" max="7943" width="12" style="27" customWidth="1"/>
    <col min="7944" max="7944" width="12.25" style="27" customWidth="1"/>
    <col min="7945" max="7945" width="13" style="27" customWidth="1"/>
    <col min="7946" max="7946" width="8.5" style="27" customWidth="1"/>
    <col min="7947" max="7947" width="11.5" style="27" customWidth="1"/>
    <col min="7948" max="7948" width="11.125" style="27" customWidth="1"/>
    <col min="7949" max="7949" width="12.5" style="27" customWidth="1"/>
    <col min="7950" max="7950" width="12" style="27" customWidth="1"/>
    <col min="7951" max="7951" width="11" style="27" customWidth="1"/>
    <col min="7952" max="7952" width="12.125" style="27" customWidth="1"/>
    <col min="7953" max="7953" width="11" style="27" customWidth="1"/>
    <col min="7954" max="7954" width="12.25" style="27" customWidth="1"/>
    <col min="7955" max="7955" width="9.5" style="27" customWidth="1"/>
    <col min="7956" max="7956" width="11" style="27" customWidth="1"/>
    <col min="7957" max="7957" width="8.5" style="27" customWidth="1"/>
    <col min="7958" max="8193" width="22.75" style="27"/>
    <col min="8194" max="8194" width="19.875" style="27" customWidth="1"/>
    <col min="8195" max="8195" width="8.125" style="27" customWidth="1"/>
    <col min="8196" max="8196" width="8.5" style="27" customWidth="1"/>
    <col min="8197" max="8197" width="8.375" style="27" customWidth="1"/>
    <col min="8198" max="8198" width="8.25" style="27" customWidth="1"/>
    <col min="8199" max="8199" width="12" style="27" customWidth="1"/>
    <col min="8200" max="8200" width="12.25" style="27" customWidth="1"/>
    <col min="8201" max="8201" width="13" style="27" customWidth="1"/>
    <col min="8202" max="8202" width="8.5" style="27" customWidth="1"/>
    <col min="8203" max="8203" width="11.5" style="27" customWidth="1"/>
    <col min="8204" max="8204" width="11.125" style="27" customWidth="1"/>
    <col min="8205" max="8205" width="12.5" style="27" customWidth="1"/>
    <col min="8206" max="8206" width="12" style="27" customWidth="1"/>
    <col min="8207" max="8207" width="11" style="27" customWidth="1"/>
    <col min="8208" max="8208" width="12.125" style="27" customWidth="1"/>
    <col min="8209" max="8209" width="11" style="27" customWidth="1"/>
    <col min="8210" max="8210" width="12.25" style="27" customWidth="1"/>
    <col min="8211" max="8211" width="9.5" style="27" customWidth="1"/>
    <col min="8212" max="8212" width="11" style="27" customWidth="1"/>
    <col min="8213" max="8213" width="8.5" style="27" customWidth="1"/>
    <col min="8214" max="8449" width="22.75" style="27"/>
    <col min="8450" max="8450" width="19.875" style="27" customWidth="1"/>
    <col min="8451" max="8451" width="8.125" style="27" customWidth="1"/>
    <col min="8452" max="8452" width="8.5" style="27" customWidth="1"/>
    <col min="8453" max="8453" width="8.375" style="27" customWidth="1"/>
    <col min="8454" max="8454" width="8.25" style="27" customWidth="1"/>
    <col min="8455" max="8455" width="12" style="27" customWidth="1"/>
    <col min="8456" max="8456" width="12.25" style="27" customWidth="1"/>
    <col min="8457" max="8457" width="13" style="27" customWidth="1"/>
    <col min="8458" max="8458" width="8.5" style="27" customWidth="1"/>
    <col min="8459" max="8459" width="11.5" style="27" customWidth="1"/>
    <col min="8460" max="8460" width="11.125" style="27" customWidth="1"/>
    <col min="8461" max="8461" width="12.5" style="27" customWidth="1"/>
    <col min="8462" max="8462" width="12" style="27" customWidth="1"/>
    <col min="8463" max="8463" width="11" style="27" customWidth="1"/>
    <col min="8464" max="8464" width="12.125" style="27" customWidth="1"/>
    <col min="8465" max="8465" width="11" style="27" customWidth="1"/>
    <col min="8466" max="8466" width="12.25" style="27" customWidth="1"/>
    <col min="8467" max="8467" width="9.5" style="27" customWidth="1"/>
    <col min="8468" max="8468" width="11" style="27" customWidth="1"/>
    <col min="8469" max="8469" width="8.5" style="27" customWidth="1"/>
    <col min="8470" max="8705" width="22.75" style="27"/>
    <col min="8706" max="8706" width="19.875" style="27" customWidth="1"/>
    <col min="8707" max="8707" width="8.125" style="27" customWidth="1"/>
    <col min="8708" max="8708" width="8.5" style="27" customWidth="1"/>
    <col min="8709" max="8709" width="8.375" style="27" customWidth="1"/>
    <col min="8710" max="8710" width="8.25" style="27" customWidth="1"/>
    <col min="8711" max="8711" width="12" style="27" customWidth="1"/>
    <col min="8712" max="8712" width="12.25" style="27" customWidth="1"/>
    <col min="8713" max="8713" width="13" style="27" customWidth="1"/>
    <col min="8714" max="8714" width="8.5" style="27" customWidth="1"/>
    <col min="8715" max="8715" width="11.5" style="27" customWidth="1"/>
    <col min="8716" max="8716" width="11.125" style="27" customWidth="1"/>
    <col min="8717" max="8717" width="12.5" style="27" customWidth="1"/>
    <col min="8718" max="8718" width="12" style="27" customWidth="1"/>
    <col min="8719" max="8719" width="11" style="27" customWidth="1"/>
    <col min="8720" max="8720" width="12.125" style="27" customWidth="1"/>
    <col min="8721" max="8721" width="11" style="27" customWidth="1"/>
    <col min="8722" max="8722" width="12.25" style="27" customWidth="1"/>
    <col min="8723" max="8723" width="9.5" style="27" customWidth="1"/>
    <col min="8724" max="8724" width="11" style="27" customWidth="1"/>
    <col min="8725" max="8725" width="8.5" style="27" customWidth="1"/>
    <col min="8726" max="8961" width="22.75" style="27"/>
    <col min="8962" max="8962" width="19.875" style="27" customWidth="1"/>
    <col min="8963" max="8963" width="8.125" style="27" customWidth="1"/>
    <col min="8964" max="8964" width="8.5" style="27" customWidth="1"/>
    <col min="8965" max="8965" width="8.375" style="27" customWidth="1"/>
    <col min="8966" max="8966" width="8.25" style="27" customWidth="1"/>
    <col min="8967" max="8967" width="12" style="27" customWidth="1"/>
    <col min="8968" max="8968" width="12.25" style="27" customWidth="1"/>
    <col min="8969" max="8969" width="13" style="27" customWidth="1"/>
    <col min="8970" max="8970" width="8.5" style="27" customWidth="1"/>
    <col min="8971" max="8971" width="11.5" style="27" customWidth="1"/>
    <col min="8972" max="8972" width="11.125" style="27" customWidth="1"/>
    <col min="8973" max="8973" width="12.5" style="27" customWidth="1"/>
    <col min="8974" max="8974" width="12" style="27" customWidth="1"/>
    <col min="8975" max="8975" width="11" style="27" customWidth="1"/>
    <col min="8976" max="8976" width="12.125" style="27" customWidth="1"/>
    <col min="8977" max="8977" width="11" style="27" customWidth="1"/>
    <col min="8978" max="8978" width="12.25" style="27" customWidth="1"/>
    <col min="8979" max="8979" width="9.5" style="27" customWidth="1"/>
    <col min="8980" max="8980" width="11" style="27" customWidth="1"/>
    <col min="8981" max="8981" width="8.5" style="27" customWidth="1"/>
    <col min="8982" max="9217" width="22.75" style="27"/>
    <col min="9218" max="9218" width="19.875" style="27" customWidth="1"/>
    <col min="9219" max="9219" width="8.125" style="27" customWidth="1"/>
    <col min="9220" max="9220" width="8.5" style="27" customWidth="1"/>
    <col min="9221" max="9221" width="8.375" style="27" customWidth="1"/>
    <col min="9222" max="9222" width="8.25" style="27" customWidth="1"/>
    <col min="9223" max="9223" width="12" style="27" customWidth="1"/>
    <col min="9224" max="9224" width="12.25" style="27" customWidth="1"/>
    <col min="9225" max="9225" width="13" style="27" customWidth="1"/>
    <col min="9226" max="9226" width="8.5" style="27" customWidth="1"/>
    <col min="9227" max="9227" width="11.5" style="27" customWidth="1"/>
    <col min="9228" max="9228" width="11.125" style="27" customWidth="1"/>
    <col min="9229" max="9229" width="12.5" style="27" customWidth="1"/>
    <col min="9230" max="9230" width="12" style="27" customWidth="1"/>
    <col min="9231" max="9231" width="11" style="27" customWidth="1"/>
    <col min="9232" max="9232" width="12.125" style="27" customWidth="1"/>
    <col min="9233" max="9233" width="11" style="27" customWidth="1"/>
    <col min="9234" max="9234" width="12.25" style="27" customWidth="1"/>
    <col min="9235" max="9235" width="9.5" style="27" customWidth="1"/>
    <col min="9236" max="9236" width="11" style="27" customWidth="1"/>
    <col min="9237" max="9237" width="8.5" style="27" customWidth="1"/>
    <col min="9238" max="9473" width="22.75" style="27"/>
    <col min="9474" max="9474" width="19.875" style="27" customWidth="1"/>
    <col min="9475" max="9475" width="8.125" style="27" customWidth="1"/>
    <col min="9476" max="9476" width="8.5" style="27" customWidth="1"/>
    <col min="9477" max="9477" width="8.375" style="27" customWidth="1"/>
    <col min="9478" max="9478" width="8.25" style="27" customWidth="1"/>
    <col min="9479" max="9479" width="12" style="27" customWidth="1"/>
    <col min="9480" max="9480" width="12.25" style="27" customWidth="1"/>
    <col min="9481" max="9481" width="13" style="27" customWidth="1"/>
    <col min="9482" max="9482" width="8.5" style="27" customWidth="1"/>
    <col min="9483" max="9483" width="11.5" style="27" customWidth="1"/>
    <col min="9484" max="9484" width="11.125" style="27" customWidth="1"/>
    <col min="9485" max="9485" width="12.5" style="27" customWidth="1"/>
    <col min="9486" max="9486" width="12" style="27" customWidth="1"/>
    <col min="9487" max="9487" width="11" style="27" customWidth="1"/>
    <col min="9488" max="9488" width="12.125" style="27" customWidth="1"/>
    <col min="9489" max="9489" width="11" style="27" customWidth="1"/>
    <col min="9490" max="9490" width="12.25" style="27" customWidth="1"/>
    <col min="9491" max="9491" width="9.5" style="27" customWidth="1"/>
    <col min="9492" max="9492" width="11" style="27" customWidth="1"/>
    <col min="9493" max="9493" width="8.5" style="27" customWidth="1"/>
    <col min="9494" max="9729" width="22.75" style="27"/>
    <col min="9730" max="9730" width="19.875" style="27" customWidth="1"/>
    <col min="9731" max="9731" width="8.125" style="27" customWidth="1"/>
    <col min="9732" max="9732" width="8.5" style="27" customWidth="1"/>
    <col min="9733" max="9733" width="8.375" style="27" customWidth="1"/>
    <col min="9734" max="9734" width="8.25" style="27" customWidth="1"/>
    <col min="9735" max="9735" width="12" style="27" customWidth="1"/>
    <col min="9736" max="9736" width="12.25" style="27" customWidth="1"/>
    <col min="9737" max="9737" width="13" style="27" customWidth="1"/>
    <col min="9738" max="9738" width="8.5" style="27" customWidth="1"/>
    <col min="9739" max="9739" width="11.5" style="27" customWidth="1"/>
    <col min="9740" max="9740" width="11.125" style="27" customWidth="1"/>
    <col min="9741" max="9741" width="12.5" style="27" customWidth="1"/>
    <col min="9742" max="9742" width="12" style="27" customWidth="1"/>
    <col min="9743" max="9743" width="11" style="27" customWidth="1"/>
    <col min="9744" max="9744" width="12.125" style="27" customWidth="1"/>
    <col min="9745" max="9745" width="11" style="27" customWidth="1"/>
    <col min="9746" max="9746" width="12.25" style="27" customWidth="1"/>
    <col min="9747" max="9747" width="9.5" style="27" customWidth="1"/>
    <col min="9748" max="9748" width="11" style="27" customWidth="1"/>
    <col min="9749" max="9749" width="8.5" style="27" customWidth="1"/>
    <col min="9750" max="9985" width="22.75" style="27"/>
    <col min="9986" max="9986" width="19.875" style="27" customWidth="1"/>
    <col min="9987" max="9987" width="8.125" style="27" customWidth="1"/>
    <col min="9988" max="9988" width="8.5" style="27" customWidth="1"/>
    <col min="9989" max="9989" width="8.375" style="27" customWidth="1"/>
    <col min="9990" max="9990" width="8.25" style="27" customWidth="1"/>
    <col min="9991" max="9991" width="12" style="27" customWidth="1"/>
    <col min="9992" max="9992" width="12.25" style="27" customWidth="1"/>
    <col min="9993" max="9993" width="13" style="27" customWidth="1"/>
    <col min="9994" max="9994" width="8.5" style="27" customWidth="1"/>
    <col min="9995" max="9995" width="11.5" style="27" customWidth="1"/>
    <col min="9996" max="9996" width="11.125" style="27" customWidth="1"/>
    <col min="9997" max="9997" width="12.5" style="27" customWidth="1"/>
    <col min="9998" max="9998" width="12" style="27" customWidth="1"/>
    <col min="9999" max="9999" width="11" style="27" customWidth="1"/>
    <col min="10000" max="10000" width="12.125" style="27" customWidth="1"/>
    <col min="10001" max="10001" width="11" style="27" customWidth="1"/>
    <col min="10002" max="10002" width="12.25" style="27" customWidth="1"/>
    <col min="10003" max="10003" width="9.5" style="27" customWidth="1"/>
    <col min="10004" max="10004" width="11" style="27" customWidth="1"/>
    <col min="10005" max="10005" width="8.5" style="27" customWidth="1"/>
    <col min="10006" max="10241" width="22.75" style="27"/>
    <col min="10242" max="10242" width="19.875" style="27" customWidth="1"/>
    <col min="10243" max="10243" width="8.125" style="27" customWidth="1"/>
    <col min="10244" max="10244" width="8.5" style="27" customWidth="1"/>
    <col min="10245" max="10245" width="8.375" style="27" customWidth="1"/>
    <col min="10246" max="10246" width="8.25" style="27" customWidth="1"/>
    <col min="10247" max="10247" width="12" style="27" customWidth="1"/>
    <col min="10248" max="10248" width="12.25" style="27" customWidth="1"/>
    <col min="10249" max="10249" width="13" style="27" customWidth="1"/>
    <col min="10250" max="10250" width="8.5" style="27" customWidth="1"/>
    <col min="10251" max="10251" width="11.5" style="27" customWidth="1"/>
    <col min="10252" max="10252" width="11.125" style="27" customWidth="1"/>
    <col min="10253" max="10253" width="12.5" style="27" customWidth="1"/>
    <col min="10254" max="10254" width="12" style="27" customWidth="1"/>
    <col min="10255" max="10255" width="11" style="27" customWidth="1"/>
    <col min="10256" max="10256" width="12.125" style="27" customWidth="1"/>
    <col min="10257" max="10257" width="11" style="27" customWidth="1"/>
    <col min="10258" max="10258" width="12.25" style="27" customWidth="1"/>
    <col min="10259" max="10259" width="9.5" style="27" customWidth="1"/>
    <col min="10260" max="10260" width="11" style="27" customWidth="1"/>
    <col min="10261" max="10261" width="8.5" style="27" customWidth="1"/>
    <col min="10262" max="10497" width="22.75" style="27"/>
    <col min="10498" max="10498" width="19.875" style="27" customWidth="1"/>
    <col min="10499" max="10499" width="8.125" style="27" customWidth="1"/>
    <col min="10500" max="10500" width="8.5" style="27" customWidth="1"/>
    <col min="10501" max="10501" width="8.375" style="27" customWidth="1"/>
    <col min="10502" max="10502" width="8.25" style="27" customWidth="1"/>
    <col min="10503" max="10503" width="12" style="27" customWidth="1"/>
    <col min="10504" max="10504" width="12.25" style="27" customWidth="1"/>
    <col min="10505" max="10505" width="13" style="27" customWidth="1"/>
    <col min="10506" max="10506" width="8.5" style="27" customWidth="1"/>
    <col min="10507" max="10507" width="11.5" style="27" customWidth="1"/>
    <col min="10508" max="10508" width="11.125" style="27" customWidth="1"/>
    <col min="10509" max="10509" width="12.5" style="27" customWidth="1"/>
    <col min="10510" max="10510" width="12" style="27" customWidth="1"/>
    <col min="10511" max="10511" width="11" style="27" customWidth="1"/>
    <col min="10512" max="10512" width="12.125" style="27" customWidth="1"/>
    <col min="10513" max="10513" width="11" style="27" customWidth="1"/>
    <col min="10514" max="10514" width="12.25" style="27" customWidth="1"/>
    <col min="10515" max="10515" width="9.5" style="27" customWidth="1"/>
    <col min="10516" max="10516" width="11" style="27" customWidth="1"/>
    <col min="10517" max="10517" width="8.5" style="27" customWidth="1"/>
    <col min="10518" max="10753" width="22.75" style="27"/>
    <col min="10754" max="10754" width="19.875" style="27" customWidth="1"/>
    <col min="10755" max="10755" width="8.125" style="27" customWidth="1"/>
    <col min="10756" max="10756" width="8.5" style="27" customWidth="1"/>
    <col min="10757" max="10757" width="8.375" style="27" customWidth="1"/>
    <col min="10758" max="10758" width="8.25" style="27" customWidth="1"/>
    <col min="10759" max="10759" width="12" style="27" customWidth="1"/>
    <col min="10760" max="10760" width="12.25" style="27" customWidth="1"/>
    <col min="10761" max="10761" width="13" style="27" customWidth="1"/>
    <col min="10762" max="10762" width="8.5" style="27" customWidth="1"/>
    <col min="10763" max="10763" width="11.5" style="27" customWidth="1"/>
    <col min="10764" max="10764" width="11.125" style="27" customWidth="1"/>
    <col min="10765" max="10765" width="12.5" style="27" customWidth="1"/>
    <col min="10766" max="10766" width="12" style="27" customWidth="1"/>
    <col min="10767" max="10767" width="11" style="27" customWidth="1"/>
    <col min="10768" max="10768" width="12.125" style="27" customWidth="1"/>
    <col min="10769" max="10769" width="11" style="27" customWidth="1"/>
    <col min="10770" max="10770" width="12.25" style="27" customWidth="1"/>
    <col min="10771" max="10771" width="9.5" style="27" customWidth="1"/>
    <col min="10772" max="10772" width="11" style="27" customWidth="1"/>
    <col min="10773" max="10773" width="8.5" style="27" customWidth="1"/>
    <col min="10774" max="11009" width="22.75" style="27"/>
    <col min="11010" max="11010" width="19.875" style="27" customWidth="1"/>
    <col min="11011" max="11011" width="8.125" style="27" customWidth="1"/>
    <col min="11012" max="11012" width="8.5" style="27" customWidth="1"/>
    <col min="11013" max="11013" width="8.375" style="27" customWidth="1"/>
    <col min="11014" max="11014" width="8.25" style="27" customWidth="1"/>
    <col min="11015" max="11015" width="12" style="27" customWidth="1"/>
    <col min="11016" max="11016" width="12.25" style="27" customWidth="1"/>
    <col min="11017" max="11017" width="13" style="27" customWidth="1"/>
    <col min="11018" max="11018" width="8.5" style="27" customWidth="1"/>
    <col min="11019" max="11019" width="11.5" style="27" customWidth="1"/>
    <col min="11020" max="11020" width="11.125" style="27" customWidth="1"/>
    <col min="11021" max="11021" width="12.5" style="27" customWidth="1"/>
    <col min="11022" max="11022" width="12" style="27" customWidth="1"/>
    <col min="11023" max="11023" width="11" style="27" customWidth="1"/>
    <col min="11024" max="11024" width="12.125" style="27" customWidth="1"/>
    <col min="11025" max="11025" width="11" style="27" customWidth="1"/>
    <col min="11026" max="11026" width="12.25" style="27" customWidth="1"/>
    <col min="11027" max="11027" width="9.5" style="27" customWidth="1"/>
    <col min="11028" max="11028" width="11" style="27" customWidth="1"/>
    <col min="11029" max="11029" width="8.5" style="27" customWidth="1"/>
    <col min="11030" max="11265" width="22.75" style="27"/>
    <col min="11266" max="11266" width="19.875" style="27" customWidth="1"/>
    <col min="11267" max="11267" width="8.125" style="27" customWidth="1"/>
    <col min="11268" max="11268" width="8.5" style="27" customWidth="1"/>
    <col min="11269" max="11269" width="8.375" style="27" customWidth="1"/>
    <col min="11270" max="11270" width="8.25" style="27" customWidth="1"/>
    <col min="11271" max="11271" width="12" style="27" customWidth="1"/>
    <col min="11272" max="11272" width="12.25" style="27" customWidth="1"/>
    <col min="11273" max="11273" width="13" style="27" customWidth="1"/>
    <col min="11274" max="11274" width="8.5" style="27" customWidth="1"/>
    <col min="11275" max="11275" width="11.5" style="27" customWidth="1"/>
    <col min="11276" max="11276" width="11.125" style="27" customWidth="1"/>
    <col min="11277" max="11277" width="12.5" style="27" customWidth="1"/>
    <col min="11278" max="11278" width="12" style="27" customWidth="1"/>
    <col min="11279" max="11279" width="11" style="27" customWidth="1"/>
    <col min="11280" max="11280" width="12.125" style="27" customWidth="1"/>
    <col min="11281" max="11281" width="11" style="27" customWidth="1"/>
    <col min="11282" max="11282" width="12.25" style="27" customWidth="1"/>
    <col min="11283" max="11283" width="9.5" style="27" customWidth="1"/>
    <col min="11284" max="11284" width="11" style="27" customWidth="1"/>
    <col min="11285" max="11285" width="8.5" style="27" customWidth="1"/>
    <col min="11286" max="11521" width="22.75" style="27"/>
    <col min="11522" max="11522" width="19.875" style="27" customWidth="1"/>
    <col min="11523" max="11523" width="8.125" style="27" customWidth="1"/>
    <col min="11524" max="11524" width="8.5" style="27" customWidth="1"/>
    <col min="11525" max="11525" width="8.375" style="27" customWidth="1"/>
    <col min="11526" max="11526" width="8.25" style="27" customWidth="1"/>
    <col min="11527" max="11527" width="12" style="27" customWidth="1"/>
    <col min="11528" max="11528" width="12.25" style="27" customWidth="1"/>
    <col min="11529" max="11529" width="13" style="27" customWidth="1"/>
    <col min="11530" max="11530" width="8.5" style="27" customWidth="1"/>
    <col min="11531" max="11531" width="11.5" style="27" customWidth="1"/>
    <col min="11532" max="11532" width="11.125" style="27" customWidth="1"/>
    <col min="11533" max="11533" width="12.5" style="27" customWidth="1"/>
    <col min="11534" max="11534" width="12" style="27" customWidth="1"/>
    <col min="11535" max="11535" width="11" style="27" customWidth="1"/>
    <col min="11536" max="11536" width="12.125" style="27" customWidth="1"/>
    <col min="11537" max="11537" width="11" style="27" customWidth="1"/>
    <col min="11538" max="11538" width="12.25" style="27" customWidth="1"/>
    <col min="11539" max="11539" width="9.5" style="27" customWidth="1"/>
    <col min="11540" max="11540" width="11" style="27" customWidth="1"/>
    <col min="11541" max="11541" width="8.5" style="27" customWidth="1"/>
    <col min="11542" max="11777" width="22.75" style="27"/>
    <col min="11778" max="11778" width="19.875" style="27" customWidth="1"/>
    <col min="11779" max="11779" width="8.125" style="27" customWidth="1"/>
    <col min="11780" max="11780" width="8.5" style="27" customWidth="1"/>
    <col min="11781" max="11781" width="8.375" style="27" customWidth="1"/>
    <col min="11782" max="11782" width="8.25" style="27" customWidth="1"/>
    <col min="11783" max="11783" width="12" style="27" customWidth="1"/>
    <col min="11784" max="11784" width="12.25" style="27" customWidth="1"/>
    <col min="11785" max="11785" width="13" style="27" customWidth="1"/>
    <col min="11786" max="11786" width="8.5" style="27" customWidth="1"/>
    <col min="11787" max="11787" width="11.5" style="27" customWidth="1"/>
    <col min="11788" max="11788" width="11.125" style="27" customWidth="1"/>
    <col min="11789" max="11789" width="12.5" style="27" customWidth="1"/>
    <col min="11790" max="11790" width="12" style="27" customWidth="1"/>
    <col min="11791" max="11791" width="11" style="27" customWidth="1"/>
    <col min="11792" max="11792" width="12.125" style="27" customWidth="1"/>
    <col min="11793" max="11793" width="11" style="27" customWidth="1"/>
    <col min="11794" max="11794" width="12.25" style="27" customWidth="1"/>
    <col min="11795" max="11795" width="9.5" style="27" customWidth="1"/>
    <col min="11796" max="11796" width="11" style="27" customWidth="1"/>
    <col min="11797" max="11797" width="8.5" style="27" customWidth="1"/>
    <col min="11798" max="12033" width="22.75" style="27"/>
    <col min="12034" max="12034" width="19.875" style="27" customWidth="1"/>
    <col min="12035" max="12035" width="8.125" style="27" customWidth="1"/>
    <col min="12036" max="12036" width="8.5" style="27" customWidth="1"/>
    <col min="12037" max="12037" width="8.375" style="27" customWidth="1"/>
    <col min="12038" max="12038" width="8.25" style="27" customWidth="1"/>
    <col min="12039" max="12039" width="12" style="27" customWidth="1"/>
    <col min="12040" max="12040" width="12.25" style="27" customWidth="1"/>
    <col min="12041" max="12041" width="13" style="27" customWidth="1"/>
    <col min="12042" max="12042" width="8.5" style="27" customWidth="1"/>
    <col min="12043" max="12043" width="11.5" style="27" customWidth="1"/>
    <col min="12044" max="12044" width="11.125" style="27" customWidth="1"/>
    <col min="12045" max="12045" width="12.5" style="27" customWidth="1"/>
    <col min="12046" max="12046" width="12" style="27" customWidth="1"/>
    <col min="12047" max="12047" width="11" style="27" customWidth="1"/>
    <col min="12048" max="12048" width="12.125" style="27" customWidth="1"/>
    <col min="12049" max="12049" width="11" style="27" customWidth="1"/>
    <col min="12050" max="12050" width="12.25" style="27" customWidth="1"/>
    <col min="12051" max="12051" width="9.5" style="27" customWidth="1"/>
    <col min="12052" max="12052" width="11" style="27" customWidth="1"/>
    <col min="12053" max="12053" width="8.5" style="27" customWidth="1"/>
    <col min="12054" max="12289" width="22.75" style="27"/>
    <col min="12290" max="12290" width="19.875" style="27" customWidth="1"/>
    <col min="12291" max="12291" width="8.125" style="27" customWidth="1"/>
    <col min="12292" max="12292" width="8.5" style="27" customWidth="1"/>
    <col min="12293" max="12293" width="8.375" style="27" customWidth="1"/>
    <col min="12294" max="12294" width="8.25" style="27" customWidth="1"/>
    <col min="12295" max="12295" width="12" style="27" customWidth="1"/>
    <col min="12296" max="12296" width="12.25" style="27" customWidth="1"/>
    <col min="12297" max="12297" width="13" style="27" customWidth="1"/>
    <col min="12298" max="12298" width="8.5" style="27" customWidth="1"/>
    <col min="12299" max="12299" width="11.5" style="27" customWidth="1"/>
    <col min="12300" max="12300" width="11.125" style="27" customWidth="1"/>
    <col min="12301" max="12301" width="12.5" style="27" customWidth="1"/>
    <col min="12302" max="12302" width="12" style="27" customWidth="1"/>
    <col min="12303" max="12303" width="11" style="27" customWidth="1"/>
    <col min="12304" max="12304" width="12.125" style="27" customWidth="1"/>
    <col min="12305" max="12305" width="11" style="27" customWidth="1"/>
    <col min="12306" max="12306" width="12.25" style="27" customWidth="1"/>
    <col min="12307" max="12307" width="9.5" style="27" customWidth="1"/>
    <col min="12308" max="12308" width="11" style="27" customWidth="1"/>
    <col min="12309" max="12309" width="8.5" style="27" customWidth="1"/>
    <col min="12310" max="12545" width="22.75" style="27"/>
    <col min="12546" max="12546" width="19.875" style="27" customWidth="1"/>
    <col min="12547" max="12547" width="8.125" style="27" customWidth="1"/>
    <col min="12548" max="12548" width="8.5" style="27" customWidth="1"/>
    <col min="12549" max="12549" width="8.375" style="27" customWidth="1"/>
    <col min="12550" max="12550" width="8.25" style="27" customWidth="1"/>
    <col min="12551" max="12551" width="12" style="27" customWidth="1"/>
    <col min="12552" max="12552" width="12.25" style="27" customWidth="1"/>
    <col min="12553" max="12553" width="13" style="27" customWidth="1"/>
    <col min="12554" max="12554" width="8.5" style="27" customWidth="1"/>
    <col min="12555" max="12555" width="11.5" style="27" customWidth="1"/>
    <col min="12556" max="12556" width="11.125" style="27" customWidth="1"/>
    <col min="12557" max="12557" width="12.5" style="27" customWidth="1"/>
    <col min="12558" max="12558" width="12" style="27" customWidth="1"/>
    <col min="12559" max="12559" width="11" style="27" customWidth="1"/>
    <col min="12560" max="12560" width="12.125" style="27" customWidth="1"/>
    <col min="12561" max="12561" width="11" style="27" customWidth="1"/>
    <col min="12562" max="12562" width="12.25" style="27" customWidth="1"/>
    <col min="12563" max="12563" width="9.5" style="27" customWidth="1"/>
    <col min="12564" max="12564" width="11" style="27" customWidth="1"/>
    <col min="12565" max="12565" width="8.5" style="27" customWidth="1"/>
    <col min="12566" max="12801" width="22.75" style="27"/>
    <col min="12802" max="12802" width="19.875" style="27" customWidth="1"/>
    <col min="12803" max="12803" width="8.125" style="27" customWidth="1"/>
    <col min="12804" max="12804" width="8.5" style="27" customWidth="1"/>
    <col min="12805" max="12805" width="8.375" style="27" customWidth="1"/>
    <col min="12806" max="12806" width="8.25" style="27" customWidth="1"/>
    <col min="12807" max="12807" width="12" style="27" customWidth="1"/>
    <col min="12808" max="12808" width="12.25" style="27" customWidth="1"/>
    <col min="12809" max="12809" width="13" style="27" customWidth="1"/>
    <col min="12810" max="12810" width="8.5" style="27" customWidth="1"/>
    <col min="12811" max="12811" width="11.5" style="27" customWidth="1"/>
    <col min="12812" max="12812" width="11.125" style="27" customWidth="1"/>
    <col min="12813" max="12813" width="12.5" style="27" customWidth="1"/>
    <col min="12814" max="12814" width="12" style="27" customWidth="1"/>
    <col min="12815" max="12815" width="11" style="27" customWidth="1"/>
    <col min="12816" max="12816" width="12.125" style="27" customWidth="1"/>
    <col min="12817" max="12817" width="11" style="27" customWidth="1"/>
    <col min="12818" max="12818" width="12.25" style="27" customWidth="1"/>
    <col min="12819" max="12819" width="9.5" style="27" customWidth="1"/>
    <col min="12820" max="12820" width="11" style="27" customWidth="1"/>
    <col min="12821" max="12821" width="8.5" style="27" customWidth="1"/>
    <col min="12822" max="13057" width="22.75" style="27"/>
    <col min="13058" max="13058" width="19.875" style="27" customWidth="1"/>
    <col min="13059" max="13059" width="8.125" style="27" customWidth="1"/>
    <col min="13060" max="13060" width="8.5" style="27" customWidth="1"/>
    <col min="13061" max="13061" width="8.375" style="27" customWidth="1"/>
    <col min="13062" max="13062" width="8.25" style="27" customWidth="1"/>
    <col min="13063" max="13063" width="12" style="27" customWidth="1"/>
    <col min="13064" max="13064" width="12.25" style="27" customWidth="1"/>
    <col min="13065" max="13065" width="13" style="27" customWidth="1"/>
    <col min="13066" max="13066" width="8.5" style="27" customWidth="1"/>
    <col min="13067" max="13067" width="11.5" style="27" customWidth="1"/>
    <col min="13068" max="13068" width="11.125" style="27" customWidth="1"/>
    <col min="13069" max="13069" width="12.5" style="27" customWidth="1"/>
    <col min="13070" max="13070" width="12" style="27" customWidth="1"/>
    <col min="13071" max="13071" width="11" style="27" customWidth="1"/>
    <col min="13072" max="13072" width="12.125" style="27" customWidth="1"/>
    <col min="13073" max="13073" width="11" style="27" customWidth="1"/>
    <col min="13074" max="13074" width="12.25" style="27" customWidth="1"/>
    <col min="13075" max="13075" width="9.5" style="27" customWidth="1"/>
    <col min="13076" max="13076" width="11" style="27" customWidth="1"/>
    <col min="13077" max="13077" width="8.5" style="27" customWidth="1"/>
    <col min="13078" max="13313" width="22.75" style="27"/>
    <col min="13314" max="13314" width="19.875" style="27" customWidth="1"/>
    <col min="13315" max="13315" width="8.125" style="27" customWidth="1"/>
    <col min="13316" max="13316" width="8.5" style="27" customWidth="1"/>
    <col min="13317" max="13317" width="8.375" style="27" customWidth="1"/>
    <col min="13318" max="13318" width="8.25" style="27" customWidth="1"/>
    <col min="13319" max="13319" width="12" style="27" customWidth="1"/>
    <col min="13320" max="13320" width="12.25" style="27" customWidth="1"/>
    <col min="13321" max="13321" width="13" style="27" customWidth="1"/>
    <col min="13322" max="13322" width="8.5" style="27" customWidth="1"/>
    <col min="13323" max="13323" width="11.5" style="27" customWidth="1"/>
    <col min="13324" max="13324" width="11.125" style="27" customWidth="1"/>
    <col min="13325" max="13325" width="12.5" style="27" customWidth="1"/>
    <col min="13326" max="13326" width="12" style="27" customWidth="1"/>
    <col min="13327" max="13327" width="11" style="27" customWidth="1"/>
    <col min="13328" max="13328" width="12.125" style="27" customWidth="1"/>
    <col min="13329" max="13329" width="11" style="27" customWidth="1"/>
    <col min="13330" max="13330" width="12.25" style="27" customWidth="1"/>
    <col min="13331" max="13331" width="9.5" style="27" customWidth="1"/>
    <col min="13332" max="13332" width="11" style="27" customWidth="1"/>
    <col min="13333" max="13333" width="8.5" style="27" customWidth="1"/>
    <col min="13334" max="13569" width="22.75" style="27"/>
    <col min="13570" max="13570" width="19.875" style="27" customWidth="1"/>
    <col min="13571" max="13571" width="8.125" style="27" customWidth="1"/>
    <col min="13572" max="13572" width="8.5" style="27" customWidth="1"/>
    <col min="13573" max="13573" width="8.375" style="27" customWidth="1"/>
    <col min="13574" max="13574" width="8.25" style="27" customWidth="1"/>
    <col min="13575" max="13575" width="12" style="27" customWidth="1"/>
    <col min="13576" max="13576" width="12.25" style="27" customWidth="1"/>
    <col min="13577" max="13577" width="13" style="27" customWidth="1"/>
    <col min="13578" max="13578" width="8.5" style="27" customWidth="1"/>
    <col min="13579" max="13579" width="11.5" style="27" customWidth="1"/>
    <col min="13580" max="13580" width="11.125" style="27" customWidth="1"/>
    <col min="13581" max="13581" width="12.5" style="27" customWidth="1"/>
    <col min="13582" max="13582" width="12" style="27" customWidth="1"/>
    <col min="13583" max="13583" width="11" style="27" customWidth="1"/>
    <col min="13584" max="13584" width="12.125" style="27" customWidth="1"/>
    <col min="13585" max="13585" width="11" style="27" customWidth="1"/>
    <col min="13586" max="13586" width="12.25" style="27" customWidth="1"/>
    <col min="13587" max="13587" width="9.5" style="27" customWidth="1"/>
    <col min="13588" max="13588" width="11" style="27" customWidth="1"/>
    <col min="13589" max="13589" width="8.5" style="27" customWidth="1"/>
    <col min="13590" max="13825" width="22.75" style="27"/>
    <col min="13826" max="13826" width="19.875" style="27" customWidth="1"/>
    <col min="13827" max="13827" width="8.125" style="27" customWidth="1"/>
    <col min="13828" max="13828" width="8.5" style="27" customWidth="1"/>
    <col min="13829" max="13829" width="8.375" style="27" customWidth="1"/>
    <col min="13830" max="13830" width="8.25" style="27" customWidth="1"/>
    <col min="13831" max="13831" width="12" style="27" customWidth="1"/>
    <col min="13832" max="13832" width="12.25" style="27" customWidth="1"/>
    <col min="13833" max="13833" width="13" style="27" customWidth="1"/>
    <col min="13834" max="13834" width="8.5" style="27" customWidth="1"/>
    <col min="13835" max="13835" width="11.5" style="27" customWidth="1"/>
    <col min="13836" max="13836" width="11.125" style="27" customWidth="1"/>
    <col min="13837" max="13837" width="12.5" style="27" customWidth="1"/>
    <col min="13838" max="13838" width="12" style="27" customWidth="1"/>
    <col min="13839" max="13839" width="11" style="27" customWidth="1"/>
    <col min="13840" max="13840" width="12.125" style="27" customWidth="1"/>
    <col min="13841" max="13841" width="11" style="27" customWidth="1"/>
    <col min="13842" max="13842" width="12.25" style="27" customWidth="1"/>
    <col min="13843" max="13843" width="9.5" style="27" customWidth="1"/>
    <col min="13844" max="13844" width="11" style="27" customWidth="1"/>
    <col min="13845" max="13845" width="8.5" style="27" customWidth="1"/>
    <col min="13846" max="14081" width="22.75" style="27"/>
    <col min="14082" max="14082" width="19.875" style="27" customWidth="1"/>
    <col min="14083" max="14083" width="8.125" style="27" customWidth="1"/>
    <col min="14084" max="14084" width="8.5" style="27" customWidth="1"/>
    <col min="14085" max="14085" width="8.375" style="27" customWidth="1"/>
    <col min="14086" max="14086" width="8.25" style="27" customWidth="1"/>
    <col min="14087" max="14087" width="12" style="27" customWidth="1"/>
    <col min="14088" max="14088" width="12.25" style="27" customWidth="1"/>
    <col min="14089" max="14089" width="13" style="27" customWidth="1"/>
    <col min="14090" max="14090" width="8.5" style="27" customWidth="1"/>
    <col min="14091" max="14091" width="11.5" style="27" customWidth="1"/>
    <col min="14092" max="14092" width="11.125" style="27" customWidth="1"/>
    <col min="14093" max="14093" width="12.5" style="27" customWidth="1"/>
    <col min="14094" max="14094" width="12" style="27" customWidth="1"/>
    <col min="14095" max="14095" width="11" style="27" customWidth="1"/>
    <col min="14096" max="14096" width="12.125" style="27" customWidth="1"/>
    <col min="14097" max="14097" width="11" style="27" customWidth="1"/>
    <col min="14098" max="14098" width="12.25" style="27" customWidth="1"/>
    <col min="14099" max="14099" width="9.5" style="27" customWidth="1"/>
    <col min="14100" max="14100" width="11" style="27" customWidth="1"/>
    <col min="14101" max="14101" width="8.5" style="27" customWidth="1"/>
    <col min="14102" max="14337" width="22.75" style="27"/>
    <col min="14338" max="14338" width="19.875" style="27" customWidth="1"/>
    <col min="14339" max="14339" width="8.125" style="27" customWidth="1"/>
    <col min="14340" max="14340" width="8.5" style="27" customWidth="1"/>
    <col min="14341" max="14341" width="8.375" style="27" customWidth="1"/>
    <col min="14342" max="14342" width="8.25" style="27" customWidth="1"/>
    <col min="14343" max="14343" width="12" style="27" customWidth="1"/>
    <col min="14344" max="14344" width="12.25" style="27" customWidth="1"/>
    <col min="14345" max="14345" width="13" style="27" customWidth="1"/>
    <col min="14346" max="14346" width="8.5" style="27" customWidth="1"/>
    <col min="14347" max="14347" width="11.5" style="27" customWidth="1"/>
    <col min="14348" max="14348" width="11.125" style="27" customWidth="1"/>
    <col min="14349" max="14349" width="12.5" style="27" customWidth="1"/>
    <col min="14350" max="14350" width="12" style="27" customWidth="1"/>
    <col min="14351" max="14351" width="11" style="27" customWidth="1"/>
    <col min="14352" max="14352" width="12.125" style="27" customWidth="1"/>
    <col min="14353" max="14353" width="11" style="27" customWidth="1"/>
    <col min="14354" max="14354" width="12.25" style="27" customWidth="1"/>
    <col min="14355" max="14355" width="9.5" style="27" customWidth="1"/>
    <col min="14356" max="14356" width="11" style="27" customWidth="1"/>
    <col min="14357" max="14357" width="8.5" style="27" customWidth="1"/>
    <col min="14358" max="14593" width="22.75" style="27"/>
    <col min="14594" max="14594" width="19.875" style="27" customWidth="1"/>
    <col min="14595" max="14595" width="8.125" style="27" customWidth="1"/>
    <col min="14596" max="14596" width="8.5" style="27" customWidth="1"/>
    <col min="14597" max="14597" width="8.375" style="27" customWidth="1"/>
    <col min="14598" max="14598" width="8.25" style="27" customWidth="1"/>
    <col min="14599" max="14599" width="12" style="27" customWidth="1"/>
    <col min="14600" max="14600" width="12.25" style="27" customWidth="1"/>
    <col min="14601" max="14601" width="13" style="27" customWidth="1"/>
    <col min="14602" max="14602" width="8.5" style="27" customWidth="1"/>
    <col min="14603" max="14603" width="11.5" style="27" customWidth="1"/>
    <col min="14604" max="14604" width="11.125" style="27" customWidth="1"/>
    <col min="14605" max="14605" width="12.5" style="27" customWidth="1"/>
    <col min="14606" max="14606" width="12" style="27" customWidth="1"/>
    <col min="14607" max="14607" width="11" style="27" customWidth="1"/>
    <col min="14608" max="14608" width="12.125" style="27" customWidth="1"/>
    <col min="14609" max="14609" width="11" style="27" customWidth="1"/>
    <col min="14610" max="14610" width="12.25" style="27" customWidth="1"/>
    <col min="14611" max="14611" width="9.5" style="27" customWidth="1"/>
    <col min="14612" max="14612" width="11" style="27" customWidth="1"/>
    <col min="14613" max="14613" width="8.5" style="27" customWidth="1"/>
    <col min="14614" max="14849" width="22.75" style="27"/>
    <col min="14850" max="14850" width="19.875" style="27" customWidth="1"/>
    <col min="14851" max="14851" width="8.125" style="27" customWidth="1"/>
    <col min="14852" max="14852" width="8.5" style="27" customWidth="1"/>
    <col min="14853" max="14853" width="8.375" style="27" customWidth="1"/>
    <col min="14854" max="14854" width="8.25" style="27" customWidth="1"/>
    <col min="14855" max="14855" width="12" style="27" customWidth="1"/>
    <col min="14856" max="14856" width="12.25" style="27" customWidth="1"/>
    <col min="14857" max="14857" width="13" style="27" customWidth="1"/>
    <col min="14858" max="14858" width="8.5" style="27" customWidth="1"/>
    <col min="14859" max="14859" width="11.5" style="27" customWidth="1"/>
    <col min="14860" max="14860" width="11.125" style="27" customWidth="1"/>
    <col min="14861" max="14861" width="12.5" style="27" customWidth="1"/>
    <col min="14862" max="14862" width="12" style="27" customWidth="1"/>
    <col min="14863" max="14863" width="11" style="27" customWidth="1"/>
    <col min="14864" max="14864" width="12.125" style="27" customWidth="1"/>
    <col min="14865" max="14865" width="11" style="27" customWidth="1"/>
    <col min="14866" max="14866" width="12.25" style="27" customWidth="1"/>
    <col min="14867" max="14867" width="9.5" style="27" customWidth="1"/>
    <col min="14868" max="14868" width="11" style="27" customWidth="1"/>
    <col min="14869" max="14869" width="8.5" style="27" customWidth="1"/>
    <col min="14870" max="15105" width="22.75" style="27"/>
    <col min="15106" max="15106" width="19.875" style="27" customWidth="1"/>
    <col min="15107" max="15107" width="8.125" style="27" customWidth="1"/>
    <col min="15108" max="15108" width="8.5" style="27" customWidth="1"/>
    <col min="15109" max="15109" width="8.375" style="27" customWidth="1"/>
    <col min="15110" max="15110" width="8.25" style="27" customWidth="1"/>
    <col min="15111" max="15111" width="12" style="27" customWidth="1"/>
    <col min="15112" max="15112" width="12.25" style="27" customWidth="1"/>
    <col min="15113" max="15113" width="13" style="27" customWidth="1"/>
    <col min="15114" max="15114" width="8.5" style="27" customWidth="1"/>
    <col min="15115" max="15115" width="11.5" style="27" customWidth="1"/>
    <col min="15116" max="15116" width="11.125" style="27" customWidth="1"/>
    <col min="15117" max="15117" width="12.5" style="27" customWidth="1"/>
    <col min="15118" max="15118" width="12" style="27" customWidth="1"/>
    <col min="15119" max="15119" width="11" style="27" customWidth="1"/>
    <col min="15120" max="15120" width="12.125" style="27" customWidth="1"/>
    <col min="15121" max="15121" width="11" style="27" customWidth="1"/>
    <col min="15122" max="15122" width="12.25" style="27" customWidth="1"/>
    <col min="15123" max="15123" width="9.5" style="27" customWidth="1"/>
    <col min="15124" max="15124" width="11" style="27" customWidth="1"/>
    <col min="15125" max="15125" width="8.5" style="27" customWidth="1"/>
    <col min="15126" max="15361" width="22.75" style="27"/>
    <col min="15362" max="15362" width="19.875" style="27" customWidth="1"/>
    <col min="15363" max="15363" width="8.125" style="27" customWidth="1"/>
    <col min="15364" max="15364" width="8.5" style="27" customWidth="1"/>
    <col min="15365" max="15365" width="8.375" style="27" customWidth="1"/>
    <col min="15366" max="15366" width="8.25" style="27" customWidth="1"/>
    <col min="15367" max="15367" width="12" style="27" customWidth="1"/>
    <col min="15368" max="15368" width="12.25" style="27" customWidth="1"/>
    <col min="15369" max="15369" width="13" style="27" customWidth="1"/>
    <col min="15370" max="15370" width="8.5" style="27" customWidth="1"/>
    <col min="15371" max="15371" width="11.5" style="27" customWidth="1"/>
    <col min="15372" max="15372" width="11.125" style="27" customWidth="1"/>
    <col min="15373" max="15373" width="12.5" style="27" customWidth="1"/>
    <col min="15374" max="15374" width="12" style="27" customWidth="1"/>
    <col min="15375" max="15375" width="11" style="27" customWidth="1"/>
    <col min="15376" max="15376" width="12.125" style="27" customWidth="1"/>
    <col min="15377" max="15377" width="11" style="27" customWidth="1"/>
    <col min="15378" max="15378" width="12.25" style="27" customWidth="1"/>
    <col min="15379" max="15379" width="9.5" style="27" customWidth="1"/>
    <col min="15380" max="15380" width="11" style="27" customWidth="1"/>
    <col min="15381" max="15381" width="8.5" style="27" customWidth="1"/>
    <col min="15382" max="15617" width="22.75" style="27"/>
    <col min="15618" max="15618" width="19.875" style="27" customWidth="1"/>
    <col min="15619" max="15619" width="8.125" style="27" customWidth="1"/>
    <col min="15620" max="15620" width="8.5" style="27" customWidth="1"/>
    <col min="15621" max="15621" width="8.375" style="27" customWidth="1"/>
    <col min="15622" max="15622" width="8.25" style="27" customWidth="1"/>
    <col min="15623" max="15623" width="12" style="27" customWidth="1"/>
    <col min="15624" max="15624" width="12.25" style="27" customWidth="1"/>
    <col min="15625" max="15625" width="13" style="27" customWidth="1"/>
    <col min="15626" max="15626" width="8.5" style="27" customWidth="1"/>
    <col min="15627" max="15627" width="11.5" style="27" customWidth="1"/>
    <col min="15628" max="15628" width="11.125" style="27" customWidth="1"/>
    <col min="15629" max="15629" width="12.5" style="27" customWidth="1"/>
    <col min="15630" max="15630" width="12" style="27" customWidth="1"/>
    <col min="15631" max="15631" width="11" style="27" customWidth="1"/>
    <col min="15632" max="15632" width="12.125" style="27" customWidth="1"/>
    <col min="15633" max="15633" width="11" style="27" customWidth="1"/>
    <col min="15634" max="15634" width="12.25" style="27" customWidth="1"/>
    <col min="15635" max="15635" width="9.5" style="27" customWidth="1"/>
    <col min="15636" max="15636" width="11" style="27" customWidth="1"/>
    <col min="15637" max="15637" width="8.5" style="27" customWidth="1"/>
    <col min="15638" max="15873" width="22.75" style="27"/>
    <col min="15874" max="15874" width="19.875" style="27" customWidth="1"/>
    <col min="15875" max="15875" width="8.125" style="27" customWidth="1"/>
    <col min="15876" max="15876" width="8.5" style="27" customWidth="1"/>
    <col min="15877" max="15877" width="8.375" style="27" customWidth="1"/>
    <col min="15878" max="15878" width="8.25" style="27" customWidth="1"/>
    <col min="15879" max="15879" width="12" style="27" customWidth="1"/>
    <col min="15880" max="15880" width="12.25" style="27" customWidth="1"/>
    <col min="15881" max="15881" width="13" style="27" customWidth="1"/>
    <col min="15882" max="15882" width="8.5" style="27" customWidth="1"/>
    <col min="15883" max="15883" width="11.5" style="27" customWidth="1"/>
    <col min="15884" max="15884" width="11.125" style="27" customWidth="1"/>
    <col min="15885" max="15885" width="12.5" style="27" customWidth="1"/>
    <col min="15886" max="15886" width="12" style="27" customWidth="1"/>
    <col min="15887" max="15887" width="11" style="27" customWidth="1"/>
    <col min="15888" max="15888" width="12.125" style="27" customWidth="1"/>
    <col min="15889" max="15889" width="11" style="27" customWidth="1"/>
    <col min="15890" max="15890" width="12.25" style="27" customWidth="1"/>
    <col min="15891" max="15891" width="9.5" style="27" customWidth="1"/>
    <col min="15892" max="15892" width="11" style="27" customWidth="1"/>
    <col min="15893" max="15893" width="8.5" style="27" customWidth="1"/>
    <col min="15894" max="16129" width="22.75" style="27"/>
    <col min="16130" max="16130" width="19.875" style="27" customWidth="1"/>
    <col min="16131" max="16131" width="8.125" style="27" customWidth="1"/>
    <col min="16132" max="16132" width="8.5" style="27" customWidth="1"/>
    <col min="16133" max="16133" width="8.375" style="27" customWidth="1"/>
    <col min="16134" max="16134" width="8.25" style="27" customWidth="1"/>
    <col min="16135" max="16135" width="12" style="27" customWidth="1"/>
    <col min="16136" max="16136" width="12.25" style="27" customWidth="1"/>
    <col min="16137" max="16137" width="13" style="27" customWidth="1"/>
    <col min="16138" max="16138" width="8.5" style="27" customWidth="1"/>
    <col min="16139" max="16139" width="11.5" style="27" customWidth="1"/>
    <col min="16140" max="16140" width="11.125" style="27" customWidth="1"/>
    <col min="16141" max="16141" width="12.5" style="27" customWidth="1"/>
    <col min="16142" max="16142" width="12" style="27" customWidth="1"/>
    <col min="16143" max="16143" width="11" style="27" customWidth="1"/>
    <col min="16144" max="16144" width="12.125" style="27" customWidth="1"/>
    <col min="16145" max="16145" width="11" style="27" customWidth="1"/>
    <col min="16146" max="16146" width="12.25" style="27" customWidth="1"/>
    <col min="16147" max="16147" width="9.5" style="27" customWidth="1"/>
    <col min="16148" max="16148" width="11" style="27" customWidth="1"/>
    <col min="16149" max="16149" width="8.5" style="27" customWidth="1"/>
    <col min="16150" max="16384" width="22.75" style="27"/>
  </cols>
  <sheetData>
    <row r="3" spans="1:21" ht="20.25" customHeight="1" x14ac:dyDescent="0.2">
      <c r="B3" s="28"/>
      <c r="C3" s="28"/>
      <c r="D3" s="29"/>
      <c r="E3" s="29"/>
      <c r="F3" s="28"/>
      <c r="G3" s="28"/>
      <c r="H3" s="28"/>
      <c r="I3" s="28"/>
      <c r="J3" s="29"/>
      <c r="K3" s="30"/>
      <c r="L3" s="30" t="s">
        <v>84</v>
      </c>
      <c r="M3" s="28"/>
      <c r="N3" s="28"/>
      <c r="O3" s="28"/>
      <c r="P3" s="28"/>
      <c r="Q3" s="28"/>
      <c r="R3" s="28"/>
      <c r="S3" s="28"/>
      <c r="T3" s="28"/>
      <c r="U3" s="31" t="s">
        <v>85</v>
      </c>
    </row>
    <row r="4" spans="1:21" ht="20.25" customHeight="1" x14ac:dyDescent="0.2">
      <c r="A4" s="32"/>
      <c r="B4" s="28"/>
      <c r="C4" s="28"/>
      <c r="D4" s="29"/>
      <c r="E4" s="29"/>
      <c r="F4" s="28"/>
      <c r="G4" s="28"/>
      <c r="H4" s="28"/>
      <c r="I4" s="28"/>
      <c r="J4" s="29"/>
      <c r="K4" s="33"/>
      <c r="L4" s="34" t="s">
        <v>86</v>
      </c>
      <c r="M4" s="28"/>
      <c r="N4" s="28"/>
      <c r="O4" s="28"/>
      <c r="P4" s="28"/>
      <c r="Q4" s="28"/>
      <c r="R4" s="28"/>
      <c r="S4" s="28"/>
      <c r="T4" s="35" t="s">
        <v>87</v>
      </c>
      <c r="U4" s="29"/>
    </row>
    <row r="5" spans="1:21" ht="20.25" customHeight="1" x14ac:dyDescent="0.2">
      <c r="A5" s="36" t="s">
        <v>88</v>
      </c>
      <c r="B5" s="28"/>
      <c r="C5" s="28"/>
      <c r="D5" s="29"/>
      <c r="E5" s="29"/>
      <c r="F5" s="28"/>
      <c r="G5" s="28"/>
      <c r="H5" s="28"/>
      <c r="I5" s="28"/>
      <c r="J5" s="29"/>
      <c r="K5" s="33"/>
      <c r="L5" s="34" t="s">
        <v>194</v>
      </c>
      <c r="M5" s="28"/>
      <c r="N5" s="28"/>
      <c r="O5" s="28"/>
      <c r="P5" s="37"/>
      <c r="Q5" s="28"/>
      <c r="R5" s="28"/>
      <c r="S5" s="28"/>
      <c r="T5" s="37" t="s">
        <v>89</v>
      </c>
      <c r="U5" s="29"/>
    </row>
    <row r="6" spans="1:21" ht="20.25" customHeight="1" x14ac:dyDescent="0.45">
      <c r="A6" s="38" t="s">
        <v>90</v>
      </c>
      <c r="B6" s="38" t="s">
        <v>91</v>
      </c>
      <c r="C6" s="39" t="s">
        <v>92</v>
      </c>
      <c r="D6" s="39" t="s">
        <v>93</v>
      </c>
      <c r="E6" s="39" t="s">
        <v>93</v>
      </c>
      <c r="F6" s="40" t="s">
        <v>94</v>
      </c>
      <c r="G6" s="41"/>
      <c r="H6" s="42" t="s">
        <v>95</v>
      </c>
      <c r="I6" s="42"/>
      <c r="J6" s="42" t="s">
        <v>96</v>
      </c>
      <c r="K6" s="40" t="s">
        <v>97</v>
      </c>
      <c r="L6" s="43"/>
      <c r="M6" s="43"/>
      <c r="N6" s="40" t="s">
        <v>1</v>
      </c>
      <c r="O6" s="43"/>
      <c r="P6" s="43"/>
      <c r="Q6" s="44" t="s">
        <v>98</v>
      </c>
      <c r="R6" s="38" t="s">
        <v>99</v>
      </c>
      <c r="S6" s="39" t="s">
        <v>100</v>
      </c>
      <c r="T6" s="42" t="s">
        <v>101</v>
      </c>
      <c r="U6" s="42" t="s">
        <v>102</v>
      </c>
    </row>
    <row r="7" spans="1:21" ht="20.25" customHeight="1" x14ac:dyDescent="0.45">
      <c r="A7" s="45"/>
      <c r="B7" s="45"/>
      <c r="C7" s="46" t="s">
        <v>103</v>
      </c>
      <c r="D7" s="46" t="s">
        <v>104</v>
      </c>
      <c r="E7" s="46" t="s">
        <v>105</v>
      </c>
      <c r="F7" s="47" t="s">
        <v>106</v>
      </c>
      <c r="G7" s="48" t="s">
        <v>107</v>
      </c>
      <c r="H7" s="49" t="s">
        <v>8</v>
      </c>
      <c r="I7" s="49"/>
      <c r="J7" s="49" t="s">
        <v>108</v>
      </c>
      <c r="K7" s="48" t="s">
        <v>109</v>
      </c>
      <c r="L7" s="47" t="s">
        <v>110</v>
      </c>
      <c r="M7" s="47" t="s">
        <v>111</v>
      </c>
      <c r="N7" s="47" t="s">
        <v>112</v>
      </c>
      <c r="O7" s="47" t="s">
        <v>113</v>
      </c>
      <c r="P7" s="47" t="s">
        <v>114</v>
      </c>
      <c r="Q7" s="45"/>
      <c r="R7" s="45"/>
      <c r="S7" s="50" t="s">
        <v>115</v>
      </c>
      <c r="T7" s="49" t="s">
        <v>116</v>
      </c>
      <c r="U7" s="50" t="s">
        <v>115</v>
      </c>
    </row>
    <row r="8" spans="1:21" ht="20.25" customHeight="1" x14ac:dyDescent="0.2">
      <c r="A8" s="51" t="s">
        <v>117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61"/>
      <c r="T8" s="51"/>
      <c r="U8" s="61"/>
    </row>
    <row r="9" spans="1:21" ht="20.25" customHeight="1" x14ac:dyDescent="0.2">
      <c r="A9" s="52" t="s">
        <v>10</v>
      </c>
      <c r="B9" s="53" t="s">
        <v>118</v>
      </c>
      <c r="C9" s="53" t="s">
        <v>195</v>
      </c>
      <c r="D9" s="53" t="s">
        <v>196</v>
      </c>
      <c r="E9" s="54">
        <v>56</v>
      </c>
      <c r="F9" s="55">
        <v>345673.87</v>
      </c>
      <c r="G9" s="55">
        <v>1094172.8899999999</v>
      </c>
      <c r="H9" s="55">
        <v>1439846.76</v>
      </c>
      <c r="I9" s="55">
        <f>G9*100/H9</f>
        <v>75.992315321110965</v>
      </c>
      <c r="J9" s="56">
        <v>10.416219641804105</v>
      </c>
      <c r="K9" s="55">
        <v>21451.5</v>
      </c>
      <c r="L9" s="55">
        <v>77319</v>
      </c>
      <c r="M9" s="55">
        <v>98770.5</v>
      </c>
      <c r="N9" s="55">
        <v>105382.85699999999</v>
      </c>
      <c r="O9" s="55">
        <v>0</v>
      </c>
      <c r="P9" s="55">
        <v>1053828.57</v>
      </c>
      <c r="Q9" s="55">
        <v>22420.5</v>
      </c>
      <c r="R9" s="55">
        <v>1175019.57</v>
      </c>
      <c r="S9" s="56">
        <v>81.607265623183395</v>
      </c>
      <c r="T9" s="55">
        <v>70544.487999999998</v>
      </c>
      <c r="U9" s="56">
        <v>48.994441602938359</v>
      </c>
    </row>
    <row r="10" spans="1:21" ht="20.25" customHeight="1" x14ac:dyDescent="0.2">
      <c r="A10" s="52" t="s">
        <v>11</v>
      </c>
      <c r="B10" s="53" t="s">
        <v>119</v>
      </c>
      <c r="C10" s="53" t="s">
        <v>195</v>
      </c>
      <c r="D10" s="53" t="s">
        <v>197</v>
      </c>
      <c r="E10" s="54">
        <v>61</v>
      </c>
      <c r="F10" s="55">
        <v>266186.27</v>
      </c>
      <c r="G10" s="55">
        <v>609194.49</v>
      </c>
      <c r="H10" s="55">
        <v>875380.76</v>
      </c>
      <c r="I10" s="55">
        <f t="shared" ref="I10:I68" si="0">G10*100/H10</f>
        <v>69.591944195803435</v>
      </c>
      <c r="J10" s="56">
        <v>11.094757657570632</v>
      </c>
      <c r="K10" s="55">
        <v>37179.5</v>
      </c>
      <c r="L10" s="55">
        <v>117220</v>
      </c>
      <c r="M10" s="55">
        <v>154399.5</v>
      </c>
      <c r="N10" s="55">
        <v>66767.03</v>
      </c>
      <c r="O10" s="55">
        <v>0</v>
      </c>
      <c r="P10" s="55">
        <v>667670.30000000005</v>
      </c>
      <c r="Q10" s="55">
        <v>5661</v>
      </c>
      <c r="R10" s="55">
        <v>827730.8</v>
      </c>
      <c r="S10" s="56">
        <v>94.556658978888223</v>
      </c>
      <c r="T10" s="55">
        <v>41269.209000000003</v>
      </c>
      <c r="U10" s="56">
        <v>47.144295243592062</v>
      </c>
    </row>
    <row r="11" spans="1:21" ht="20.25" customHeight="1" x14ac:dyDescent="0.2">
      <c r="A11" s="52" t="s">
        <v>12</v>
      </c>
      <c r="B11" s="53" t="s">
        <v>120</v>
      </c>
      <c r="C11" s="53" t="s">
        <v>195</v>
      </c>
      <c r="D11" s="53" t="s">
        <v>198</v>
      </c>
      <c r="E11" s="54">
        <v>62</v>
      </c>
      <c r="F11" s="55">
        <v>649358.32999999996</v>
      </c>
      <c r="G11" s="55">
        <v>264325.76000000001</v>
      </c>
      <c r="H11" s="55">
        <v>913684.09</v>
      </c>
      <c r="I11" s="55">
        <f t="shared" si="0"/>
        <v>28.929666488994027</v>
      </c>
      <c r="J11" s="56">
        <v>10.788224166626344</v>
      </c>
      <c r="K11" s="55">
        <v>70738</v>
      </c>
      <c r="L11" s="55">
        <v>231084</v>
      </c>
      <c r="M11" s="55">
        <v>301822</v>
      </c>
      <c r="N11" s="55">
        <v>52891.16</v>
      </c>
      <c r="O11" s="55">
        <v>0</v>
      </c>
      <c r="P11" s="55">
        <v>528911.6</v>
      </c>
      <c r="Q11" s="55">
        <v>0</v>
      </c>
      <c r="R11" s="55">
        <v>830733.6</v>
      </c>
      <c r="S11" s="56">
        <v>90.921316141118311</v>
      </c>
      <c r="T11" s="55">
        <v>37971</v>
      </c>
      <c r="U11" s="56">
        <v>41.558127601849783</v>
      </c>
    </row>
    <row r="12" spans="1:21" ht="20.25" customHeight="1" x14ac:dyDescent="0.2">
      <c r="A12" s="52" t="s">
        <v>13</v>
      </c>
      <c r="B12" s="53" t="s">
        <v>121</v>
      </c>
      <c r="C12" s="53" t="s">
        <v>195</v>
      </c>
      <c r="D12" s="53" t="s">
        <v>199</v>
      </c>
      <c r="E12" s="54">
        <v>46</v>
      </c>
      <c r="F12" s="55">
        <v>66746.94</v>
      </c>
      <c r="G12" s="55">
        <v>367379.8</v>
      </c>
      <c r="H12" s="55">
        <v>434126.74</v>
      </c>
      <c r="I12" s="55">
        <f t="shared" si="0"/>
        <v>84.625010659329575</v>
      </c>
      <c r="J12" s="56">
        <v>10.750390729674931</v>
      </c>
      <c r="K12" s="55">
        <v>92574</v>
      </c>
      <c r="L12" s="55">
        <v>0</v>
      </c>
      <c r="M12" s="55">
        <v>92574</v>
      </c>
      <c r="N12" s="55">
        <v>29382.75</v>
      </c>
      <c r="O12" s="55">
        <v>0</v>
      </c>
      <c r="P12" s="55">
        <v>293827.5</v>
      </c>
      <c r="Q12" s="55">
        <v>0</v>
      </c>
      <c r="R12" s="55">
        <v>386401.5</v>
      </c>
      <c r="S12" s="56">
        <v>89.006611295125481</v>
      </c>
      <c r="T12" s="55">
        <v>16668</v>
      </c>
      <c r="U12" s="56">
        <v>38.39431775153956</v>
      </c>
    </row>
    <row r="13" spans="1:21" ht="20.25" customHeight="1" x14ac:dyDescent="0.2">
      <c r="A13" s="52" t="s">
        <v>122</v>
      </c>
      <c r="B13" s="53" t="s">
        <v>123</v>
      </c>
      <c r="C13" s="53" t="s">
        <v>195</v>
      </c>
      <c r="D13" s="53" t="s">
        <v>200</v>
      </c>
      <c r="E13" s="54">
        <v>58</v>
      </c>
      <c r="F13" s="55">
        <v>241093.85</v>
      </c>
      <c r="G13" s="55">
        <v>485626.81</v>
      </c>
      <c r="H13" s="55">
        <v>726720.66</v>
      </c>
      <c r="I13" s="55">
        <f t="shared" si="0"/>
        <v>66.824412285182589</v>
      </c>
      <c r="J13" s="56">
        <v>10.245875379268837</v>
      </c>
      <c r="K13" s="55">
        <v>64850.5</v>
      </c>
      <c r="L13" s="55">
        <v>204819</v>
      </c>
      <c r="M13" s="55">
        <v>269669.5</v>
      </c>
      <c r="N13" s="55">
        <v>36224.730000000003</v>
      </c>
      <c r="O13" s="55">
        <v>0</v>
      </c>
      <c r="P13" s="55">
        <v>362247.3</v>
      </c>
      <c r="Q13" s="55">
        <v>0</v>
      </c>
      <c r="R13" s="55">
        <v>631916.80000000005</v>
      </c>
      <c r="S13" s="56">
        <v>86.954566559315936</v>
      </c>
      <c r="T13" s="55">
        <v>30822</v>
      </c>
      <c r="U13" s="56">
        <v>42.412444968882539</v>
      </c>
    </row>
    <row r="14" spans="1:21" ht="20.25" customHeight="1" x14ac:dyDescent="0.2">
      <c r="A14" s="52" t="s">
        <v>125</v>
      </c>
      <c r="B14" s="53" t="s">
        <v>121</v>
      </c>
      <c r="C14" s="53" t="s">
        <v>195</v>
      </c>
      <c r="D14" s="53" t="s">
        <v>199</v>
      </c>
      <c r="E14" s="54">
        <v>46</v>
      </c>
      <c r="F14" s="55">
        <v>320099.15999999997</v>
      </c>
      <c r="G14" s="55">
        <v>1035725.69</v>
      </c>
      <c r="H14" s="55">
        <v>1355824.85</v>
      </c>
      <c r="I14" s="55">
        <f t="shared" si="0"/>
        <v>76.390817737261557</v>
      </c>
      <c r="J14" s="56">
        <v>10.570268572596232</v>
      </c>
      <c r="K14" s="55">
        <v>123410</v>
      </c>
      <c r="L14" s="55">
        <v>48507.5</v>
      </c>
      <c r="M14" s="55">
        <v>171917.5</v>
      </c>
      <c r="N14" s="55">
        <v>107179.91</v>
      </c>
      <c r="O14" s="55">
        <v>0</v>
      </c>
      <c r="P14" s="55">
        <v>1071799.1000000001</v>
      </c>
      <c r="Q14" s="55">
        <v>0</v>
      </c>
      <c r="R14" s="55">
        <v>1243716.6000000001</v>
      </c>
      <c r="S14" s="56">
        <v>91.731361908582798</v>
      </c>
      <c r="T14" s="55">
        <v>51726.71</v>
      </c>
      <c r="U14" s="56">
        <v>38.151469196039585</v>
      </c>
    </row>
    <row r="15" spans="1:21" ht="20.25" customHeight="1" x14ac:dyDescent="0.2">
      <c r="A15" s="52" t="s">
        <v>126</v>
      </c>
      <c r="B15" s="53" t="s">
        <v>120</v>
      </c>
      <c r="C15" s="53" t="s">
        <v>195</v>
      </c>
      <c r="D15" s="53" t="s">
        <v>198</v>
      </c>
      <c r="E15" s="54">
        <v>62</v>
      </c>
      <c r="F15" s="55">
        <v>762964.97</v>
      </c>
      <c r="G15" s="55">
        <v>1895794.3</v>
      </c>
      <c r="H15" s="55">
        <v>2658759.27</v>
      </c>
      <c r="I15" s="55">
        <f t="shared" si="0"/>
        <v>71.303721303057273</v>
      </c>
      <c r="J15" s="56">
        <v>10.061484667658537</v>
      </c>
      <c r="K15" s="55">
        <v>332800</v>
      </c>
      <c r="L15" s="55">
        <v>340942</v>
      </c>
      <c r="M15" s="55">
        <v>673742</v>
      </c>
      <c r="N15" s="55">
        <v>144156.62</v>
      </c>
      <c r="O15" s="55">
        <v>0</v>
      </c>
      <c r="P15" s="55">
        <v>1441566.2</v>
      </c>
      <c r="Q15" s="55">
        <v>0</v>
      </c>
      <c r="R15" s="55">
        <v>2115308.2000000002</v>
      </c>
      <c r="S15" s="56">
        <v>79.55997460424463</v>
      </c>
      <c r="T15" s="55">
        <v>125137.427</v>
      </c>
      <c r="U15" s="56">
        <v>47.066098992858421</v>
      </c>
    </row>
    <row r="16" spans="1:21" ht="20.25" customHeight="1" x14ac:dyDescent="0.2">
      <c r="A16" s="52" t="s">
        <v>127</v>
      </c>
      <c r="B16" s="53" t="s">
        <v>128</v>
      </c>
      <c r="C16" s="53" t="s">
        <v>195</v>
      </c>
      <c r="D16" s="53" t="s">
        <v>201</v>
      </c>
      <c r="E16" s="54">
        <v>54</v>
      </c>
      <c r="F16" s="55">
        <v>917909.38</v>
      </c>
      <c r="G16" s="55">
        <v>1476780.86</v>
      </c>
      <c r="H16" s="55">
        <v>2394690.2400000002</v>
      </c>
      <c r="I16" s="55">
        <f t="shared" si="0"/>
        <v>61.66897226757812</v>
      </c>
      <c r="J16" s="56">
        <v>10.784133984610888</v>
      </c>
      <c r="K16" s="55">
        <v>56686</v>
      </c>
      <c r="L16" s="55">
        <v>300109</v>
      </c>
      <c r="M16" s="55">
        <v>356795</v>
      </c>
      <c r="N16" s="55">
        <v>191457.98</v>
      </c>
      <c r="O16" s="55">
        <v>0</v>
      </c>
      <c r="P16" s="55">
        <v>1914579.8</v>
      </c>
      <c r="Q16" s="55">
        <v>25354.884999999998</v>
      </c>
      <c r="R16" s="55">
        <v>2296729.6850000001</v>
      </c>
      <c r="S16" s="56">
        <v>95.909259854836179</v>
      </c>
      <c r="T16" s="55">
        <v>92969.4</v>
      </c>
      <c r="U16" s="56">
        <v>38.823142320068918</v>
      </c>
    </row>
    <row r="17" spans="1:21" ht="20.25" customHeight="1" x14ac:dyDescent="0.2">
      <c r="A17" s="52" t="s">
        <v>129</v>
      </c>
      <c r="B17" s="53" t="s">
        <v>121</v>
      </c>
      <c r="C17" s="53" t="s">
        <v>195</v>
      </c>
      <c r="D17" s="53" t="s">
        <v>199</v>
      </c>
      <c r="E17" s="54">
        <v>46</v>
      </c>
      <c r="F17" s="55">
        <v>97930.67</v>
      </c>
      <c r="G17" s="55">
        <v>681266.76</v>
      </c>
      <c r="H17" s="55">
        <v>779197.43</v>
      </c>
      <c r="I17" s="55">
        <f t="shared" si="0"/>
        <v>87.431854080935551</v>
      </c>
      <c r="J17" s="56">
        <v>10.609332174132042</v>
      </c>
      <c r="K17" s="55">
        <v>71159</v>
      </c>
      <c r="L17" s="55">
        <v>88385</v>
      </c>
      <c r="M17" s="55">
        <v>159544</v>
      </c>
      <c r="N17" s="55">
        <v>53220.959999999999</v>
      </c>
      <c r="O17" s="55">
        <v>0</v>
      </c>
      <c r="P17" s="55">
        <v>532209.6</v>
      </c>
      <c r="Q17" s="55">
        <v>1033</v>
      </c>
      <c r="R17" s="55">
        <v>692786.6</v>
      </c>
      <c r="S17" s="56">
        <v>88.910277848324029</v>
      </c>
      <c r="T17" s="55">
        <v>34818</v>
      </c>
      <c r="U17" s="56">
        <v>44.684438961766084</v>
      </c>
    </row>
    <row r="18" spans="1:21" ht="20.25" customHeight="1" x14ac:dyDescent="0.2">
      <c r="A18" s="59" t="s">
        <v>130</v>
      </c>
      <c r="B18" s="62"/>
      <c r="C18" s="62"/>
      <c r="D18" s="62"/>
      <c r="E18" s="63"/>
      <c r="F18" s="57">
        <v>3667963.44</v>
      </c>
      <c r="G18" s="57">
        <v>7910267.3600000003</v>
      </c>
      <c r="H18" s="57">
        <v>11578230.800000001</v>
      </c>
      <c r="I18" s="55">
        <f t="shared" si="0"/>
        <v>68.320173406804088</v>
      </c>
      <c r="J18" s="58">
        <v>10.524386063231697</v>
      </c>
      <c r="K18" s="57">
        <v>870848.5</v>
      </c>
      <c r="L18" s="57">
        <v>1408385.5</v>
      </c>
      <c r="M18" s="57">
        <v>2279234</v>
      </c>
      <c r="N18" s="57">
        <v>786663.99699999997</v>
      </c>
      <c r="O18" s="57">
        <v>0</v>
      </c>
      <c r="P18" s="57">
        <v>7866639.9699999997</v>
      </c>
      <c r="Q18" s="57">
        <v>54469.385000000002</v>
      </c>
      <c r="R18" s="57">
        <v>10200343.355</v>
      </c>
      <c r="S18" s="58">
        <v>88.099326496410825</v>
      </c>
      <c r="T18" s="57">
        <v>501926.234</v>
      </c>
      <c r="U18" s="58">
        <v>43.350857542069377</v>
      </c>
    </row>
    <row r="19" spans="1:21" ht="20.25" customHeight="1" x14ac:dyDescent="0.2">
      <c r="A19" s="52" t="s">
        <v>131</v>
      </c>
      <c r="B19" s="53"/>
      <c r="C19" s="53"/>
      <c r="D19" s="53"/>
      <c r="E19" s="53"/>
      <c r="F19" s="52"/>
      <c r="G19" s="52"/>
      <c r="H19" s="52"/>
      <c r="I19" s="55" t="e">
        <f t="shared" si="0"/>
        <v>#DIV/0!</v>
      </c>
      <c r="J19" s="53"/>
      <c r="K19" s="52"/>
      <c r="L19" s="52"/>
      <c r="M19" s="52"/>
      <c r="N19" s="52"/>
      <c r="O19" s="52"/>
      <c r="P19" s="52"/>
      <c r="Q19" s="52"/>
      <c r="R19" s="52"/>
      <c r="S19" s="53"/>
      <c r="T19" s="52"/>
      <c r="U19" s="53"/>
    </row>
    <row r="20" spans="1:21" ht="20.25" customHeight="1" x14ac:dyDescent="0.2">
      <c r="A20" s="52" t="s">
        <v>132</v>
      </c>
      <c r="B20" s="53" t="s">
        <v>133</v>
      </c>
      <c r="C20" s="53" t="s">
        <v>195</v>
      </c>
      <c r="D20" s="53" t="s">
        <v>202</v>
      </c>
      <c r="E20" s="54">
        <v>59</v>
      </c>
      <c r="F20" s="55">
        <v>164615.01999999999</v>
      </c>
      <c r="G20" s="55">
        <v>555305.52</v>
      </c>
      <c r="H20" s="55">
        <v>719920.54</v>
      </c>
      <c r="I20" s="55">
        <f t="shared" si="0"/>
        <v>77.134279291434027</v>
      </c>
      <c r="J20" s="56">
        <v>10.18798753831916</v>
      </c>
      <c r="K20" s="55">
        <v>19980</v>
      </c>
      <c r="L20" s="55">
        <v>101623.5</v>
      </c>
      <c r="M20" s="55">
        <v>121603.5</v>
      </c>
      <c r="N20" s="55">
        <v>49832.937999999995</v>
      </c>
      <c r="O20" s="55">
        <v>0</v>
      </c>
      <c r="P20" s="55">
        <v>498329.38</v>
      </c>
      <c r="Q20" s="55">
        <v>80.64</v>
      </c>
      <c r="R20" s="55">
        <v>620013.52</v>
      </c>
      <c r="S20" s="56">
        <v>86.122493462959142</v>
      </c>
      <c r="T20" s="55">
        <v>29815.08</v>
      </c>
      <c r="U20" s="56">
        <v>41.414403872960754</v>
      </c>
    </row>
    <row r="21" spans="1:21" ht="20.25" customHeight="1" x14ac:dyDescent="0.2">
      <c r="A21" s="52" t="s">
        <v>135</v>
      </c>
      <c r="B21" s="53" t="s">
        <v>133</v>
      </c>
      <c r="C21" s="53" t="s">
        <v>195</v>
      </c>
      <c r="D21" s="53" t="s">
        <v>202</v>
      </c>
      <c r="E21" s="54">
        <v>59</v>
      </c>
      <c r="F21" s="55">
        <v>19555.240000000002</v>
      </c>
      <c r="G21" s="55">
        <v>97791.59</v>
      </c>
      <c r="H21" s="55">
        <v>117346.83</v>
      </c>
      <c r="I21" s="55">
        <f t="shared" si="0"/>
        <v>83.335519161446456</v>
      </c>
      <c r="J21" s="56">
        <v>10.419379788103351</v>
      </c>
      <c r="K21" s="55">
        <v>0</v>
      </c>
      <c r="L21" s="55">
        <v>0</v>
      </c>
      <c r="M21" s="55">
        <v>0</v>
      </c>
      <c r="N21" s="55">
        <v>7032.38</v>
      </c>
      <c r="O21" s="55">
        <v>0</v>
      </c>
      <c r="P21" s="55">
        <v>70323.8</v>
      </c>
      <c r="Q21" s="55">
        <v>0</v>
      </c>
      <c r="R21" s="55">
        <v>70323.8</v>
      </c>
      <c r="S21" s="56">
        <v>59.928163376888833</v>
      </c>
      <c r="T21" s="55">
        <v>7002.5</v>
      </c>
      <c r="U21" s="56">
        <v>59.673533575640683</v>
      </c>
    </row>
    <row r="22" spans="1:21" ht="20.25" customHeight="1" x14ac:dyDescent="0.2">
      <c r="A22" s="52" t="s">
        <v>136</v>
      </c>
      <c r="B22" s="53" t="s">
        <v>137</v>
      </c>
      <c r="C22" s="53" t="s">
        <v>195</v>
      </c>
      <c r="D22" s="53" t="s">
        <v>173</v>
      </c>
      <c r="E22" s="54">
        <v>47</v>
      </c>
      <c r="F22" s="55">
        <v>143617.82</v>
      </c>
      <c r="G22" s="55">
        <v>465683.55</v>
      </c>
      <c r="H22" s="55">
        <v>609301.37</v>
      </c>
      <c r="I22" s="55">
        <f t="shared" si="0"/>
        <v>76.429099445484596</v>
      </c>
      <c r="J22" s="56">
        <v>10.271692628723288</v>
      </c>
      <c r="K22" s="55">
        <v>94929</v>
      </c>
      <c r="L22" s="55">
        <v>48749</v>
      </c>
      <c r="M22" s="55">
        <v>143678</v>
      </c>
      <c r="N22" s="55">
        <v>39140</v>
      </c>
      <c r="O22" s="55">
        <v>0</v>
      </c>
      <c r="P22" s="55">
        <v>391400</v>
      </c>
      <c r="Q22" s="55">
        <v>600</v>
      </c>
      <c r="R22" s="55">
        <v>535678</v>
      </c>
      <c r="S22" s="56">
        <v>87.916756202271443</v>
      </c>
      <c r="T22" s="55">
        <v>26175</v>
      </c>
      <c r="U22" s="56">
        <v>42.959036839191739</v>
      </c>
    </row>
    <row r="23" spans="1:21" ht="20.25" customHeight="1" x14ac:dyDescent="0.2">
      <c r="A23" s="52" t="s">
        <v>138</v>
      </c>
      <c r="B23" s="53" t="s">
        <v>139</v>
      </c>
      <c r="C23" s="53" t="s">
        <v>195</v>
      </c>
      <c r="D23" s="53" t="s">
        <v>134</v>
      </c>
      <c r="E23" s="54">
        <v>38</v>
      </c>
      <c r="F23" s="55">
        <v>196110.76</v>
      </c>
      <c r="G23" s="55">
        <v>220264.53</v>
      </c>
      <c r="H23" s="55">
        <v>416375.29</v>
      </c>
      <c r="I23" s="55">
        <f t="shared" si="0"/>
        <v>52.900480717767863</v>
      </c>
      <c r="J23" s="56">
        <v>10.598223117418904</v>
      </c>
      <c r="K23" s="55">
        <v>0</v>
      </c>
      <c r="L23" s="55">
        <v>185630</v>
      </c>
      <c r="M23" s="55">
        <v>185630</v>
      </c>
      <c r="N23" s="55">
        <v>18772.14</v>
      </c>
      <c r="O23" s="55">
        <v>0</v>
      </c>
      <c r="P23" s="55">
        <v>187721.4</v>
      </c>
      <c r="Q23" s="55">
        <v>0</v>
      </c>
      <c r="R23" s="55">
        <v>373351.4</v>
      </c>
      <c r="S23" s="56">
        <v>89.667040520103868</v>
      </c>
      <c r="T23" s="55">
        <v>16782</v>
      </c>
      <c r="U23" s="56">
        <v>40.304985437536409</v>
      </c>
    </row>
    <row r="24" spans="1:21" ht="20.25" customHeight="1" x14ac:dyDescent="0.2">
      <c r="A24" s="52" t="s">
        <v>140</v>
      </c>
      <c r="B24" s="53" t="s">
        <v>139</v>
      </c>
      <c r="C24" s="53" t="s">
        <v>195</v>
      </c>
      <c r="D24" s="53" t="s">
        <v>134</v>
      </c>
      <c r="E24" s="54">
        <v>38</v>
      </c>
      <c r="F24" s="55">
        <v>166282.94</v>
      </c>
      <c r="G24" s="55">
        <v>334078</v>
      </c>
      <c r="H24" s="55">
        <v>500360.94</v>
      </c>
      <c r="I24" s="55">
        <f t="shared" si="0"/>
        <v>66.767401947881865</v>
      </c>
      <c r="J24" s="56">
        <v>10.585558409095643</v>
      </c>
      <c r="K24" s="55">
        <v>29869</v>
      </c>
      <c r="L24" s="55">
        <v>64582</v>
      </c>
      <c r="M24" s="55">
        <v>94451</v>
      </c>
      <c r="N24" s="55">
        <v>32084.86</v>
      </c>
      <c r="O24" s="55">
        <v>0</v>
      </c>
      <c r="P24" s="55">
        <v>320848.59999999998</v>
      </c>
      <c r="Q24" s="55">
        <v>0</v>
      </c>
      <c r="R24" s="55">
        <v>415299.6</v>
      </c>
      <c r="S24" s="56">
        <v>83.00000395714342</v>
      </c>
      <c r="T24" s="55">
        <v>20315</v>
      </c>
      <c r="U24" s="56">
        <v>40.600691173055992</v>
      </c>
    </row>
    <row r="25" spans="1:21" ht="20.25" customHeight="1" x14ac:dyDescent="0.2">
      <c r="A25" s="52" t="s">
        <v>141</v>
      </c>
      <c r="B25" s="53" t="s">
        <v>139</v>
      </c>
      <c r="C25" s="53" t="s">
        <v>195</v>
      </c>
      <c r="D25" s="53" t="s">
        <v>134</v>
      </c>
      <c r="E25" s="54">
        <v>38</v>
      </c>
      <c r="F25" s="55">
        <v>149981.07</v>
      </c>
      <c r="G25" s="55">
        <v>284202.73</v>
      </c>
      <c r="H25" s="55">
        <v>434183.8</v>
      </c>
      <c r="I25" s="55">
        <f t="shared" si="0"/>
        <v>65.456778903312383</v>
      </c>
      <c r="J25" s="56">
        <v>10.473477853848992</v>
      </c>
      <c r="K25" s="55">
        <v>43280</v>
      </c>
      <c r="L25" s="55">
        <v>155720</v>
      </c>
      <c r="M25" s="55">
        <v>199000</v>
      </c>
      <c r="N25" s="55">
        <v>17427.259999999998</v>
      </c>
      <c r="O25" s="55">
        <v>0</v>
      </c>
      <c r="P25" s="55">
        <v>174272.6</v>
      </c>
      <c r="Q25" s="55">
        <v>0</v>
      </c>
      <c r="R25" s="55">
        <v>373272.6</v>
      </c>
      <c r="S25" s="56">
        <v>85.971102560712765</v>
      </c>
      <c r="T25" s="55">
        <v>18547</v>
      </c>
      <c r="U25" s="56">
        <v>42.716932322210084</v>
      </c>
    </row>
    <row r="26" spans="1:21" ht="20.25" customHeight="1" x14ac:dyDescent="0.2">
      <c r="A26" s="52" t="s">
        <v>142</v>
      </c>
      <c r="B26" s="53" t="s">
        <v>139</v>
      </c>
      <c r="C26" s="53" t="s">
        <v>195</v>
      </c>
      <c r="D26" s="53" t="s">
        <v>134</v>
      </c>
      <c r="E26" s="54">
        <v>38</v>
      </c>
      <c r="F26" s="55">
        <v>250652.92</v>
      </c>
      <c r="G26" s="55">
        <v>501071.84</v>
      </c>
      <c r="H26" s="55">
        <v>751724.76</v>
      </c>
      <c r="I26" s="55">
        <f t="shared" si="0"/>
        <v>66.656290528464169</v>
      </c>
      <c r="J26" s="56">
        <v>10.445847305202506</v>
      </c>
      <c r="K26" s="55">
        <v>97776</v>
      </c>
      <c r="L26" s="55">
        <v>157866.5</v>
      </c>
      <c r="M26" s="55">
        <v>255642.5</v>
      </c>
      <c r="N26" s="55">
        <v>40443.32</v>
      </c>
      <c r="O26" s="55">
        <v>0</v>
      </c>
      <c r="P26" s="55">
        <v>404433.2</v>
      </c>
      <c r="Q26" s="55">
        <v>0</v>
      </c>
      <c r="R26" s="55">
        <v>660075.69999999995</v>
      </c>
      <c r="S26" s="56">
        <v>87.808162657832369</v>
      </c>
      <c r="T26" s="55">
        <v>33696.637000000002</v>
      </c>
      <c r="U26" s="56">
        <v>44.825764419413289</v>
      </c>
    </row>
    <row r="27" spans="1:21" ht="20.25" customHeight="1" x14ac:dyDescent="0.2">
      <c r="A27" s="52" t="s">
        <v>143</v>
      </c>
      <c r="B27" s="53" t="s">
        <v>144</v>
      </c>
      <c r="C27" s="53" t="s">
        <v>195</v>
      </c>
      <c r="D27" s="53" t="s">
        <v>203</v>
      </c>
      <c r="E27" s="54">
        <v>45</v>
      </c>
      <c r="F27" s="55">
        <v>355081.5</v>
      </c>
      <c r="G27" s="55">
        <v>665721.72</v>
      </c>
      <c r="H27" s="55">
        <v>1020803.22</v>
      </c>
      <c r="I27" s="55">
        <f t="shared" si="0"/>
        <v>65.215480021702916</v>
      </c>
      <c r="J27" s="56">
        <v>10.123416041438427</v>
      </c>
      <c r="K27" s="55">
        <v>97878</v>
      </c>
      <c r="L27" s="55">
        <v>165306</v>
      </c>
      <c r="M27" s="55">
        <v>263184</v>
      </c>
      <c r="N27" s="55">
        <v>60244.03</v>
      </c>
      <c r="O27" s="55">
        <v>0</v>
      </c>
      <c r="P27" s="55">
        <v>602440.30000000005</v>
      </c>
      <c r="Q27" s="55">
        <v>0</v>
      </c>
      <c r="R27" s="55">
        <v>865624.3</v>
      </c>
      <c r="S27" s="56">
        <v>84.798351243445339</v>
      </c>
      <c r="T27" s="55">
        <v>47376.384000000005</v>
      </c>
      <c r="U27" s="56">
        <v>46.410888084777014</v>
      </c>
    </row>
    <row r="28" spans="1:21" ht="20.25" customHeight="1" x14ac:dyDescent="0.2">
      <c r="A28" s="52" t="s">
        <v>145</v>
      </c>
      <c r="B28" s="53" t="s">
        <v>146</v>
      </c>
      <c r="C28" s="53" t="s">
        <v>195</v>
      </c>
      <c r="D28" s="53" t="s">
        <v>204</v>
      </c>
      <c r="E28" s="54">
        <v>49</v>
      </c>
      <c r="F28" s="55">
        <v>292537.36</v>
      </c>
      <c r="G28" s="55">
        <v>1115444.07</v>
      </c>
      <c r="H28" s="55">
        <v>1407981.43</v>
      </c>
      <c r="I28" s="55">
        <f t="shared" si="0"/>
        <v>79.222924836444761</v>
      </c>
      <c r="J28" s="56">
        <v>10.239110342598766</v>
      </c>
      <c r="K28" s="55">
        <v>9024.5</v>
      </c>
      <c r="L28" s="55">
        <v>289094</v>
      </c>
      <c r="M28" s="55">
        <v>298118.5</v>
      </c>
      <c r="N28" s="55">
        <v>88106.74</v>
      </c>
      <c r="O28" s="55">
        <v>0</v>
      </c>
      <c r="P28" s="55">
        <v>881067.4</v>
      </c>
      <c r="Q28" s="55">
        <v>63850.702000000005</v>
      </c>
      <c r="R28" s="55">
        <v>1243036.602</v>
      </c>
      <c r="S28" s="56">
        <v>88.285013957890058</v>
      </c>
      <c r="T28" s="55">
        <v>54893.91</v>
      </c>
      <c r="U28" s="56">
        <v>38.987666193864499</v>
      </c>
    </row>
    <row r="29" spans="1:21" ht="20.25" customHeight="1" x14ac:dyDescent="0.2">
      <c r="A29" s="52" t="s">
        <v>147</v>
      </c>
      <c r="B29" s="53" t="s">
        <v>139</v>
      </c>
      <c r="C29" s="53" t="s">
        <v>195</v>
      </c>
      <c r="D29" s="53" t="s">
        <v>134</v>
      </c>
      <c r="E29" s="54">
        <v>38</v>
      </c>
      <c r="F29" s="55">
        <v>274274.03000000003</v>
      </c>
      <c r="G29" s="55">
        <v>267133.89</v>
      </c>
      <c r="H29" s="55">
        <v>541407.92000000004</v>
      </c>
      <c r="I29" s="55">
        <f t="shared" si="0"/>
        <v>49.340595165286828</v>
      </c>
      <c r="J29" s="56">
        <v>10.558545607903188</v>
      </c>
      <c r="K29" s="55">
        <v>204842.5</v>
      </c>
      <c r="L29" s="55">
        <v>117965</v>
      </c>
      <c r="M29" s="55">
        <v>322807.5</v>
      </c>
      <c r="N29" s="55">
        <v>13986.493</v>
      </c>
      <c r="O29" s="55">
        <v>0</v>
      </c>
      <c r="P29" s="55">
        <v>139864.93</v>
      </c>
      <c r="Q29" s="55">
        <v>0</v>
      </c>
      <c r="R29" s="55">
        <v>462672.43</v>
      </c>
      <c r="S29" s="56">
        <v>85.457270370185938</v>
      </c>
      <c r="T29" s="55">
        <v>23003.279999999999</v>
      </c>
      <c r="U29" s="56">
        <v>42.487889722780558</v>
      </c>
    </row>
    <row r="30" spans="1:21" ht="20.25" customHeight="1" x14ac:dyDescent="0.2">
      <c r="A30" s="52" t="s">
        <v>148</v>
      </c>
      <c r="B30" s="53" t="s">
        <v>139</v>
      </c>
      <c r="C30" s="53" t="s">
        <v>195</v>
      </c>
      <c r="D30" s="53" t="s">
        <v>134</v>
      </c>
      <c r="E30" s="54">
        <v>38</v>
      </c>
      <c r="F30" s="55">
        <v>275869.15999999997</v>
      </c>
      <c r="G30" s="55">
        <v>191635.75</v>
      </c>
      <c r="H30" s="55">
        <v>467504.91</v>
      </c>
      <c r="I30" s="55">
        <f t="shared" si="0"/>
        <v>40.99117376114831</v>
      </c>
      <c r="J30" s="56">
        <v>10.684005864451777</v>
      </c>
      <c r="K30" s="55">
        <v>130052</v>
      </c>
      <c r="L30" s="55">
        <v>83042</v>
      </c>
      <c r="M30" s="55">
        <v>213094</v>
      </c>
      <c r="N30" s="55">
        <v>21320.44</v>
      </c>
      <c r="O30" s="55">
        <v>0</v>
      </c>
      <c r="P30" s="55">
        <v>213204.4</v>
      </c>
      <c r="Q30" s="55">
        <v>0</v>
      </c>
      <c r="R30" s="55">
        <v>426298.4</v>
      </c>
      <c r="S30" s="56">
        <v>91.185865834008041</v>
      </c>
      <c r="T30" s="55">
        <v>20047.5</v>
      </c>
      <c r="U30" s="56">
        <v>42.881902566542031</v>
      </c>
    </row>
    <row r="31" spans="1:21" ht="20.25" customHeight="1" x14ac:dyDescent="0.2">
      <c r="A31" s="52" t="s">
        <v>149</v>
      </c>
      <c r="B31" s="53" t="s">
        <v>150</v>
      </c>
      <c r="C31" s="53" t="s">
        <v>195</v>
      </c>
      <c r="D31" s="53" t="s">
        <v>205</v>
      </c>
      <c r="E31" s="54">
        <v>53</v>
      </c>
      <c r="F31" s="55">
        <v>559826.39</v>
      </c>
      <c r="G31" s="55">
        <v>1643023.06</v>
      </c>
      <c r="H31" s="55">
        <v>2202849.4500000002</v>
      </c>
      <c r="I31" s="55">
        <f t="shared" si="0"/>
        <v>74.58626189819735</v>
      </c>
      <c r="J31" s="56">
        <v>10.159224989297385</v>
      </c>
      <c r="K31" s="55">
        <v>110472.67</v>
      </c>
      <c r="L31" s="55">
        <v>525353.80000000005</v>
      </c>
      <c r="M31" s="55">
        <v>635826.47</v>
      </c>
      <c r="N31" s="55">
        <v>113276.398</v>
      </c>
      <c r="O31" s="55">
        <v>0</v>
      </c>
      <c r="P31" s="55">
        <v>1132763.98</v>
      </c>
      <c r="Q31" s="55">
        <v>210552.09299999999</v>
      </c>
      <c r="R31" s="55">
        <v>1979142.5430000001</v>
      </c>
      <c r="S31" s="56">
        <v>89.844657473074264</v>
      </c>
      <c r="T31" s="55">
        <v>96674.92</v>
      </c>
      <c r="U31" s="56">
        <v>43.886303714491248</v>
      </c>
    </row>
    <row r="32" spans="1:21" ht="20.25" customHeight="1" x14ac:dyDescent="0.2">
      <c r="A32" s="52" t="s">
        <v>151</v>
      </c>
      <c r="B32" s="53" t="s">
        <v>139</v>
      </c>
      <c r="C32" s="53" t="s">
        <v>195</v>
      </c>
      <c r="D32" s="53" t="s">
        <v>134</v>
      </c>
      <c r="E32" s="54">
        <v>38</v>
      </c>
      <c r="F32" s="55">
        <v>207836.34</v>
      </c>
      <c r="G32" s="55">
        <v>270330.81</v>
      </c>
      <c r="H32" s="55">
        <v>478167.15</v>
      </c>
      <c r="I32" s="55">
        <f t="shared" si="0"/>
        <v>56.534793324886493</v>
      </c>
      <c r="J32" s="56">
        <v>10.521290403366271</v>
      </c>
      <c r="K32" s="55">
        <v>69700.5</v>
      </c>
      <c r="L32" s="55">
        <v>169280</v>
      </c>
      <c r="M32" s="55">
        <v>238980.5</v>
      </c>
      <c r="N32" s="55">
        <v>17624.509999999998</v>
      </c>
      <c r="O32" s="55">
        <v>0</v>
      </c>
      <c r="P32" s="55">
        <v>176245.1</v>
      </c>
      <c r="Q32" s="55">
        <v>0</v>
      </c>
      <c r="R32" s="55">
        <v>415225.59999999998</v>
      </c>
      <c r="S32" s="56">
        <v>86.836914664673202</v>
      </c>
      <c r="T32" s="55">
        <v>19090.47</v>
      </c>
      <c r="U32" s="56">
        <v>39.924260794577798</v>
      </c>
    </row>
    <row r="33" spans="1:21" ht="20.25" customHeight="1" x14ac:dyDescent="0.2">
      <c r="A33" s="52" t="s">
        <v>152</v>
      </c>
      <c r="B33" s="53" t="s">
        <v>153</v>
      </c>
      <c r="C33" s="53" t="s">
        <v>195</v>
      </c>
      <c r="D33" s="53" t="s">
        <v>124</v>
      </c>
      <c r="E33" s="54">
        <v>37</v>
      </c>
      <c r="F33" s="55">
        <v>330310.27</v>
      </c>
      <c r="G33" s="55">
        <v>73992.33</v>
      </c>
      <c r="H33" s="55">
        <v>404302.6</v>
      </c>
      <c r="I33" s="55">
        <f t="shared" si="0"/>
        <v>18.301225369314963</v>
      </c>
      <c r="J33" s="56">
        <v>10.555405519306579</v>
      </c>
      <c r="K33" s="55">
        <v>109526.5</v>
      </c>
      <c r="L33" s="55">
        <v>18867.5</v>
      </c>
      <c r="M33" s="55">
        <v>128394</v>
      </c>
      <c r="N33" s="55">
        <v>22297.967999999997</v>
      </c>
      <c r="O33" s="55">
        <v>0</v>
      </c>
      <c r="P33" s="55">
        <v>222979.68</v>
      </c>
      <c r="Q33" s="55">
        <v>0</v>
      </c>
      <c r="R33" s="55">
        <v>351373.68</v>
      </c>
      <c r="S33" s="56">
        <v>86.90858777559184</v>
      </c>
      <c r="T33" s="55">
        <v>18982.669999999998</v>
      </c>
      <c r="U33" s="56">
        <v>46.951639687699263</v>
      </c>
    </row>
    <row r="34" spans="1:21" ht="20.25" customHeight="1" x14ac:dyDescent="0.2">
      <c r="A34" s="52" t="s">
        <v>154</v>
      </c>
      <c r="B34" s="53" t="s">
        <v>121</v>
      </c>
      <c r="C34" s="53" t="s">
        <v>195</v>
      </c>
      <c r="D34" s="53" t="s">
        <v>199</v>
      </c>
      <c r="E34" s="54">
        <v>46</v>
      </c>
      <c r="F34" s="55">
        <v>153479.16</v>
      </c>
      <c r="G34" s="55">
        <v>427636.32</v>
      </c>
      <c r="H34" s="55">
        <v>581115.48</v>
      </c>
      <c r="I34" s="55">
        <f t="shared" si="0"/>
        <v>73.588870838546583</v>
      </c>
      <c r="J34" s="56">
        <v>10.496625967699226</v>
      </c>
      <c r="K34" s="55">
        <v>82319</v>
      </c>
      <c r="L34" s="55">
        <v>2979</v>
      </c>
      <c r="M34" s="55">
        <v>85298</v>
      </c>
      <c r="N34" s="55">
        <v>40186.18</v>
      </c>
      <c r="O34" s="55">
        <v>0</v>
      </c>
      <c r="P34" s="55">
        <v>401861.8</v>
      </c>
      <c r="Q34" s="55">
        <v>12389</v>
      </c>
      <c r="R34" s="55">
        <v>499548.8</v>
      </c>
      <c r="S34" s="56">
        <v>85.963774360304427</v>
      </c>
      <c r="T34" s="55">
        <v>25069.43</v>
      </c>
      <c r="U34" s="56">
        <v>43.140186181238874</v>
      </c>
    </row>
    <row r="35" spans="1:21" ht="20.25" customHeight="1" x14ac:dyDescent="0.2">
      <c r="A35" s="52" t="s">
        <v>155</v>
      </c>
      <c r="B35" s="53" t="s">
        <v>139</v>
      </c>
      <c r="C35" s="53" t="s">
        <v>195</v>
      </c>
      <c r="D35" s="53" t="s">
        <v>134</v>
      </c>
      <c r="E35" s="54">
        <v>38</v>
      </c>
      <c r="F35" s="55">
        <v>162306.82</v>
      </c>
      <c r="G35" s="55">
        <v>33506.199999999997</v>
      </c>
      <c r="H35" s="55">
        <v>195813.02</v>
      </c>
      <c r="I35" s="55">
        <f t="shared" si="0"/>
        <v>17.11132385374578</v>
      </c>
      <c r="J35" s="56">
        <v>10.098362057334082</v>
      </c>
      <c r="K35" s="55">
        <v>36531</v>
      </c>
      <c r="L35" s="55">
        <v>57446</v>
      </c>
      <c r="M35" s="55">
        <v>93977</v>
      </c>
      <c r="N35" s="55">
        <v>7163.91</v>
      </c>
      <c r="O35" s="55">
        <v>0</v>
      </c>
      <c r="P35" s="55">
        <v>71639.100000000006</v>
      </c>
      <c r="Q35" s="55">
        <v>0</v>
      </c>
      <c r="R35" s="55">
        <v>165616.1</v>
      </c>
      <c r="S35" s="56">
        <v>84.578696554498777</v>
      </c>
      <c r="T35" s="55">
        <v>9129.33</v>
      </c>
      <c r="U35" s="56">
        <v>46.622691381809034</v>
      </c>
    </row>
    <row r="36" spans="1:21" ht="20.25" customHeight="1" x14ac:dyDescent="0.2">
      <c r="A36" s="52" t="s">
        <v>156</v>
      </c>
      <c r="B36" s="53" t="s">
        <v>137</v>
      </c>
      <c r="C36" s="53" t="s">
        <v>195</v>
      </c>
      <c r="D36" s="53" t="s">
        <v>173</v>
      </c>
      <c r="E36" s="54">
        <v>47</v>
      </c>
      <c r="F36" s="55">
        <v>435613.24</v>
      </c>
      <c r="G36" s="55">
        <v>727453.65</v>
      </c>
      <c r="H36" s="55">
        <v>1163066.8899999999</v>
      </c>
      <c r="I36" s="55">
        <f t="shared" si="0"/>
        <v>62.546157598897864</v>
      </c>
      <c r="J36" s="56">
        <v>10.509503876599908</v>
      </c>
      <c r="K36" s="55">
        <v>97818.5</v>
      </c>
      <c r="L36" s="55">
        <v>172202.95</v>
      </c>
      <c r="M36" s="55">
        <v>270021.45</v>
      </c>
      <c r="N36" s="55">
        <v>76999.207999999999</v>
      </c>
      <c r="O36" s="55">
        <v>0</v>
      </c>
      <c r="P36" s="55">
        <v>769992.08</v>
      </c>
      <c r="Q36" s="55">
        <v>2268.8000000000002</v>
      </c>
      <c r="R36" s="55">
        <v>1042282.33</v>
      </c>
      <c r="S36" s="56">
        <v>89.614994542575275</v>
      </c>
      <c r="T36" s="55">
        <v>47921.712</v>
      </c>
      <c r="U36" s="56">
        <v>41.202885588119528</v>
      </c>
    </row>
    <row r="37" spans="1:21" ht="20.25" customHeight="1" x14ac:dyDescent="0.2">
      <c r="A37" s="52" t="s">
        <v>157</v>
      </c>
      <c r="B37" s="53" t="s">
        <v>158</v>
      </c>
      <c r="C37" s="53" t="s">
        <v>195</v>
      </c>
      <c r="D37" s="53" t="s">
        <v>206</v>
      </c>
      <c r="E37" s="54">
        <v>51</v>
      </c>
      <c r="F37" s="55">
        <v>73144.710000000006</v>
      </c>
      <c r="G37" s="55">
        <v>477160.91</v>
      </c>
      <c r="H37" s="55">
        <v>550305.62</v>
      </c>
      <c r="I37" s="55">
        <f t="shared" si="0"/>
        <v>86.708347626905933</v>
      </c>
      <c r="J37" s="56">
        <v>10.319159564279937</v>
      </c>
      <c r="K37" s="55">
        <v>148433.5</v>
      </c>
      <c r="L37" s="55">
        <v>0</v>
      </c>
      <c r="M37" s="55">
        <v>148433.5</v>
      </c>
      <c r="N37" s="55">
        <v>35652.072</v>
      </c>
      <c r="O37" s="55">
        <v>0</v>
      </c>
      <c r="P37" s="55">
        <v>356520.72</v>
      </c>
      <c r="Q37" s="55">
        <v>0</v>
      </c>
      <c r="R37" s="55">
        <v>504954.22</v>
      </c>
      <c r="S37" s="56">
        <v>91.75887028011816</v>
      </c>
      <c r="T37" s="55">
        <v>26443.972000000002</v>
      </c>
      <c r="U37" s="56">
        <v>48.053247211976505</v>
      </c>
    </row>
    <row r="38" spans="1:21" ht="20.25" customHeight="1" x14ac:dyDescent="0.2">
      <c r="A38" s="52" t="s">
        <v>207</v>
      </c>
      <c r="B38" s="53" t="s">
        <v>208</v>
      </c>
      <c r="C38" s="53" t="s">
        <v>195</v>
      </c>
      <c r="D38" s="53" t="s">
        <v>209</v>
      </c>
      <c r="E38" s="54">
        <v>19</v>
      </c>
      <c r="F38" s="55">
        <v>8736.84</v>
      </c>
      <c r="G38" s="55">
        <v>56143.24</v>
      </c>
      <c r="H38" s="55">
        <v>64880.08</v>
      </c>
      <c r="I38" s="55">
        <f t="shared" si="0"/>
        <v>86.533863706703201</v>
      </c>
      <c r="J38" s="56">
        <v>11.161223406321323</v>
      </c>
      <c r="K38" s="55">
        <v>0</v>
      </c>
      <c r="L38" s="55">
        <v>0</v>
      </c>
      <c r="M38" s="55">
        <v>0</v>
      </c>
      <c r="N38" s="55">
        <v>2032.2</v>
      </c>
      <c r="O38" s="55">
        <v>0</v>
      </c>
      <c r="P38" s="55">
        <v>20322</v>
      </c>
      <c r="Q38" s="55">
        <v>0</v>
      </c>
      <c r="R38" s="55">
        <v>20322</v>
      </c>
      <c r="S38" s="56">
        <v>31.322402808381248</v>
      </c>
      <c r="T38" s="55">
        <v>0</v>
      </c>
      <c r="U38" s="56">
        <v>0</v>
      </c>
    </row>
    <row r="39" spans="1:21" ht="20.25" customHeight="1" x14ac:dyDescent="0.2">
      <c r="A39" s="59" t="s">
        <v>130</v>
      </c>
      <c r="B39" s="62"/>
      <c r="C39" s="62"/>
      <c r="D39" s="62"/>
      <c r="E39" s="63"/>
      <c r="F39" s="57">
        <v>4219831.59</v>
      </c>
      <c r="G39" s="57">
        <v>8407579.7100000009</v>
      </c>
      <c r="H39" s="57">
        <v>12627411.300000001</v>
      </c>
      <c r="I39" s="55">
        <f t="shared" si="0"/>
        <v>66.581974010777657</v>
      </c>
      <c r="J39" s="58">
        <v>10.355869198804825</v>
      </c>
      <c r="K39" s="57">
        <v>1382432.67</v>
      </c>
      <c r="L39" s="57">
        <v>2315707.25</v>
      </c>
      <c r="M39" s="57">
        <v>3698139.92</v>
      </c>
      <c r="N39" s="57">
        <v>703623.0469999999</v>
      </c>
      <c r="O39" s="57">
        <v>0</v>
      </c>
      <c r="P39" s="57">
        <v>7036230.4699999997</v>
      </c>
      <c r="Q39" s="57">
        <v>289741.23499999999</v>
      </c>
      <c r="R39" s="57">
        <v>11024111.625</v>
      </c>
      <c r="S39" s="58">
        <v>87.303021681094691</v>
      </c>
      <c r="T39" s="57">
        <v>540966.79500000004</v>
      </c>
      <c r="U39" s="58">
        <v>42.840672735511518</v>
      </c>
    </row>
    <row r="40" spans="1:21" ht="20.25" customHeight="1" x14ac:dyDescent="0.2">
      <c r="A40" s="52" t="s">
        <v>159</v>
      </c>
      <c r="B40" s="53"/>
      <c r="C40" s="53"/>
      <c r="D40" s="53"/>
      <c r="E40" s="53"/>
      <c r="F40" s="52"/>
      <c r="G40" s="52"/>
      <c r="H40" s="52"/>
      <c r="I40" s="55" t="e">
        <f t="shared" si="0"/>
        <v>#DIV/0!</v>
      </c>
      <c r="J40" s="53"/>
      <c r="K40" s="52"/>
      <c r="L40" s="52"/>
      <c r="M40" s="52"/>
      <c r="N40" s="52"/>
      <c r="O40" s="52"/>
      <c r="P40" s="52"/>
      <c r="Q40" s="52"/>
      <c r="R40" s="52"/>
      <c r="S40" s="53"/>
      <c r="T40" s="52"/>
      <c r="U40" s="53"/>
    </row>
    <row r="41" spans="1:21" ht="20.25" customHeight="1" x14ac:dyDescent="0.2">
      <c r="A41" s="52" t="s">
        <v>160</v>
      </c>
      <c r="B41" s="53" t="s">
        <v>120</v>
      </c>
      <c r="C41" s="53" t="s">
        <v>195</v>
      </c>
      <c r="D41" s="53" t="s">
        <v>198</v>
      </c>
      <c r="E41" s="54">
        <v>62</v>
      </c>
      <c r="F41" s="55">
        <v>47512.77</v>
      </c>
      <c r="G41" s="55">
        <v>158682.88</v>
      </c>
      <c r="H41" s="55">
        <v>206195.65</v>
      </c>
      <c r="I41" s="110">
        <f t="shared" si="0"/>
        <v>76.957433389113689</v>
      </c>
      <c r="J41" s="56">
        <v>10.22786748265543</v>
      </c>
      <c r="K41" s="55">
        <v>0</v>
      </c>
      <c r="L41" s="55">
        <v>0</v>
      </c>
      <c r="M41" s="55">
        <v>0</v>
      </c>
      <c r="N41" s="55">
        <v>19118.12</v>
      </c>
      <c r="O41" s="55">
        <v>0</v>
      </c>
      <c r="P41" s="55">
        <v>191181.2</v>
      </c>
      <c r="Q41" s="55">
        <v>0</v>
      </c>
      <c r="R41" s="55">
        <v>191181.2</v>
      </c>
      <c r="S41" s="56">
        <v>92.718347840994724</v>
      </c>
      <c r="T41" s="55">
        <v>9633.1</v>
      </c>
      <c r="U41" s="56">
        <v>46.718250360761729</v>
      </c>
    </row>
    <row r="42" spans="1:21" ht="20.25" customHeight="1" x14ac:dyDescent="0.2">
      <c r="A42" s="52" t="s">
        <v>161</v>
      </c>
      <c r="B42" s="53" t="s">
        <v>146</v>
      </c>
      <c r="C42" s="53" t="s">
        <v>195</v>
      </c>
      <c r="D42" s="53" t="s">
        <v>204</v>
      </c>
      <c r="E42" s="54">
        <v>49</v>
      </c>
      <c r="F42" s="55">
        <v>79183.649999999994</v>
      </c>
      <c r="G42" s="55">
        <v>268304.84999999998</v>
      </c>
      <c r="H42" s="55">
        <v>347488.5</v>
      </c>
      <c r="I42" s="110">
        <f t="shared" si="0"/>
        <v>77.212584013571657</v>
      </c>
      <c r="J42" s="56">
        <v>10.261250973485453</v>
      </c>
      <c r="K42" s="55">
        <v>102045</v>
      </c>
      <c r="L42" s="55">
        <v>100530</v>
      </c>
      <c r="M42" s="55">
        <v>202575</v>
      </c>
      <c r="N42" s="55">
        <v>8515.15</v>
      </c>
      <c r="O42" s="55">
        <v>0</v>
      </c>
      <c r="P42" s="55">
        <v>85151.5</v>
      </c>
      <c r="Q42" s="55">
        <v>0</v>
      </c>
      <c r="R42" s="55">
        <v>287726.5</v>
      </c>
      <c r="S42" s="56">
        <v>82.801733006991597</v>
      </c>
      <c r="T42" s="55">
        <v>13182</v>
      </c>
      <c r="U42" s="56">
        <v>37.935068354780086</v>
      </c>
    </row>
    <row r="43" spans="1:21" ht="20.25" customHeight="1" x14ac:dyDescent="0.2">
      <c r="A43" s="52" t="s">
        <v>162</v>
      </c>
      <c r="B43" s="53" t="s">
        <v>120</v>
      </c>
      <c r="C43" s="53" t="s">
        <v>195</v>
      </c>
      <c r="D43" s="53" t="s">
        <v>198</v>
      </c>
      <c r="E43" s="54">
        <v>62</v>
      </c>
      <c r="F43" s="55">
        <v>635125.43000000005</v>
      </c>
      <c r="G43" s="55">
        <v>1116466.6599999999</v>
      </c>
      <c r="H43" s="55">
        <v>1751592.09</v>
      </c>
      <c r="I43" s="110">
        <f t="shared" si="0"/>
        <v>63.740106293811806</v>
      </c>
      <c r="J43" s="56">
        <v>10.421066578406391</v>
      </c>
      <c r="K43" s="55">
        <v>59939.5</v>
      </c>
      <c r="L43" s="55">
        <v>115612</v>
      </c>
      <c r="M43" s="55">
        <v>175551.5</v>
      </c>
      <c r="N43" s="55">
        <v>132945.67000000001</v>
      </c>
      <c r="O43" s="55">
        <v>88117</v>
      </c>
      <c r="P43" s="55">
        <v>1417573.7</v>
      </c>
      <c r="Q43" s="55">
        <v>0</v>
      </c>
      <c r="R43" s="55">
        <v>1593125.2</v>
      </c>
      <c r="S43" s="56">
        <v>90.952979811640958</v>
      </c>
      <c r="T43" s="55">
        <v>94900</v>
      </c>
      <c r="U43" s="56">
        <v>54.179280976314516</v>
      </c>
    </row>
    <row r="44" spans="1:21" ht="20.25" customHeight="1" x14ac:dyDescent="0.2">
      <c r="A44" s="52" t="s">
        <v>163</v>
      </c>
      <c r="B44" s="53" t="s">
        <v>120</v>
      </c>
      <c r="C44" s="53" t="s">
        <v>195</v>
      </c>
      <c r="D44" s="53" t="s">
        <v>198</v>
      </c>
      <c r="E44" s="54">
        <v>62</v>
      </c>
      <c r="F44" s="55">
        <v>71865.66</v>
      </c>
      <c r="G44" s="55">
        <v>237815.88</v>
      </c>
      <c r="H44" s="55">
        <v>309681.53999999998</v>
      </c>
      <c r="I44" s="110">
        <f t="shared" si="0"/>
        <v>76.793689413970242</v>
      </c>
      <c r="J44" s="56">
        <v>9.9933352814636631</v>
      </c>
      <c r="K44" s="55">
        <v>130757.5</v>
      </c>
      <c r="L44" s="55">
        <v>0</v>
      </c>
      <c r="M44" s="55">
        <v>130757.5</v>
      </c>
      <c r="N44" s="55">
        <v>11252.45</v>
      </c>
      <c r="O44" s="55">
        <v>0</v>
      </c>
      <c r="P44" s="55">
        <v>112524.5</v>
      </c>
      <c r="Q44" s="55">
        <v>0</v>
      </c>
      <c r="R44" s="55">
        <v>243282</v>
      </c>
      <c r="S44" s="56">
        <v>78.558767177404249</v>
      </c>
      <c r="T44" s="55">
        <v>16629.12</v>
      </c>
      <c r="U44" s="56">
        <v>53.697485487833731</v>
      </c>
    </row>
    <row r="45" spans="1:21" ht="20.25" customHeight="1" x14ac:dyDescent="0.2">
      <c r="A45" s="59" t="s">
        <v>130</v>
      </c>
      <c r="B45" s="62"/>
      <c r="C45" s="62"/>
      <c r="D45" s="62"/>
      <c r="E45" s="63"/>
      <c r="F45" s="57">
        <v>833687.51</v>
      </c>
      <c r="G45" s="57">
        <v>1781270.27</v>
      </c>
      <c r="H45" s="57">
        <v>2614957.7799999998</v>
      </c>
      <c r="I45" s="110">
        <f t="shared" si="0"/>
        <v>68.118509737468884</v>
      </c>
      <c r="J45" s="58">
        <v>10.333940359220637</v>
      </c>
      <c r="K45" s="57">
        <v>292742</v>
      </c>
      <c r="L45" s="57">
        <v>216142</v>
      </c>
      <c r="M45" s="57">
        <v>508884</v>
      </c>
      <c r="N45" s="57">
        <v>171831.39</v>
      </c>
      <c r="O45" s="57">
        <v>88117</v>
      </c>
      <c r="P45" s="57">
        <v>1806430.9</v>
      </c>
      <c r="Q45" s="57">
        <v>0</v>
      </c>
      <c r="R45" s="57">
        <v>2315314.9</v>
      </c>
      <c r="S45" s="58">
        <v>88.541196255948719</v>
      </c>
      <c r="T45" s="57">
        <v>134344.22</v>
      </c>
      <c r="U45" s="58">
        <v>51.375292185405762</v>
      </c>
    </row>
    <row r="46" spans="1:21" ht="20.25" customHeight="1" x14ac:dyDescent="0.2">
      <c r="A46" s="52" t="s">
        <v>164</v>
      </c>
      <c r="B46" s="53"/>
      <c r="C46" s="53"/>
      <c r="D46" s="53"/>
      <c r="E46" s="53"/>
      <c r="F46" s="52"/>
      <c r="G46" s="52"/>
      <c r="H46" s="52"/>
      <c r="I46" s="110" t="e">
        <f t="shared" si="0"/>
        <v>#DIV/0!</v>
      </c>
      <c r="J46" s="53"/>
      <c r="K46" s="52"/>
      <c r="L46" s="52"/>
      <c r="M46" s="52"/>
      <c r="N46" s="52"/>
      <c r="O46" s="52"/>
      <c r="P46" s="52"/>
      <c r="Q46" s="52"/>
      <c r="R46" s="52"/>
      <c r="S46" s="53"/>
      <c r="T46" s="52"/>
      <c r="U46" s="53"/>
    </row>
    <row r="47" spans="1:21" ht="20.25" customHeight="1" x14ac:dyDescent="0.2">
      <c r="A47" s="52" t="s">
        <v>165</v>
      </c>
      <c r="B47" s="53" t="s">
        <v>166</v>
      </c>
      <c r="C47" s="53" t="s">
        <v>195</v>
      </c>
      <c r="D47" s="53" t="s">
        <v>210</v>
      </c>
      <c r="E47" s="54">
        <v>57</v>
      </c>
      <c r="F47" s="55">
        <v>443304.44</v>
      </c>
      <c r="G47" s="55">
        <v>673221.35</v>
      </c>
      <c r="H47" s="55">
        <v>1116525.79</v>
      </c>
      <c r="I47" s="110">
        <f t="shared" si="0"/>
        <v>60.296085950688159</v>
      </c>
      <c r="J47" s="56">
        <v>11.457421880689383</v>
      </c>
      <c r="K47" s="55">
        <v>0</v>
      </c>
      <c r="L47" s="55">
        <v>329788.5</v>
      </c>
      <c r="M47" s="55">
        <v>329788.5</v>
      </c>
      <c r="N47" s="55">
        <v>75759.56</v>
      </c>
      <c r="O47" s="55">
        <v>0</v>
      </c>
      <c r="P47" s="55">
        <v>757595.6</v>
      </c>
      <c r="Q47" s="55">
        <v>0</v>
      </c>
      <c r="R47" s="55">
        <v>1087384.1000000001</v>
      </c>
      <c r="S47" s="56">
        <v>97.389967140839616</v>
      </c>
      <c r="T47" s="55">
        <v>41539.68</v>
      </c>
      <c r="U47" s="56">
        <v>37.20440707419754</v>
      </c>
    </row>
    <row r="48" spans="1:21" ht="20.25" customHeight="1" x14ac:dyDescent="0.2">
      <c r="A48" s="52" t="s">
        <v>167</v>
      </c>
      <c r="B48" s="53" t="s">
        <v>123</v>
      </c>
      <c r="C48" s="53" t="s">
        <v>195</v>
      </c>
      <c r="D48" s="53" t="s">
        <v>200</v>
      </c>
      <c r="E48" s="54">
        <v>58</v>
      </c>
      <c r="F48" s="55">
        <v>161712.9</v>
      </c>
      <c r="G48" s="55">
        <v>523205.66</v>
      </c>
      <c r="H48" s="55">
        <v>684918.56</v>
      </c>
      <c r="I48" s="110">
        <f t="shared" si="0"/>
        <v>76.389470304323481</v>
      </c>
      <c r="J48" s="56">
        <v>12.916588394684473</v>
      </c>
      <c r="K48" s="55">
        <v>87683</v>
      </c>
      <c r="L48" s="55">
        <v>0</v>
      </c>
      <c r="M48" s="55">
        <v>87683</v>
      </c>
      <c r="N48" s="55">
        <v>65079.72</v>
      </c>
      <c r="O48" s="55">
        <v>0</v>
      </c>
      <c r="P48" s="55">
        <v>650797.19999999995</v>
      </c>
      <c r="Q48" s="55">
        <v>0</v>
      </c>
      <c r="R48" s="55">
        <v>738480.2</v>
      </c>
      <c r="S48" s="56">
        <v>107.82014725955156</v>
      </c>
      <c r="T48" s="55">
        <v>29844.880000000001</v>
      </c>
      <c r="U48" s="56">
        <v>43.574348459764323</v>
      </c>
    </row>
    <row r="49" spans="1:21" ht="20.25" customHeight="1" x14ac:dyDescent="0.2">
      <c r="A49" s="52" t="s">
        <v>168</v>
      </c>
      <c r="B49" s="53" t="s">
        <v>169</v>
      </c>
      <c r="C49" s="53" t="s">
        <v>195</v>
      </c>
      <c r="D49" s="53" t="s">
        <v>211</v>
      </c>
      <c r="E49" s="54">
        <v>65</v>
      </c>
      <c r="F49" s="55">
        <v>623442.62</v>
      </c>
      <c r="G49" s="55">
        <v>1157933.8</v>
      </c>
      <c r="H49" s="55">
        <v>1781376.42</v>
      </c>
      <c r="I49" s="110">
        <f t="shared" si="0"/>
        <v>65.002196447621102</v>
      </c>
      <c r="J49" s="56">
        <v>12.795404703908678</v>
      </c>
      <c r="K49" s="55">
        <v>43605.2</v>
      </c>
      <c r="L49" s="55">
        <v>149525.5</v>
      </c>
      <c r="M49" s="55">
        <v>193130.7</v>
      </c>
      <c r="N49" s="55">
        <v>165641.5</v>
      </c>
      <c r="O49" s="55">
        <v>58804.3</v>
      </c>
      <c r="P49" s="55">
        <v>1715219.3</v>
      </c>
      <c r="Q49" s="55">
        <v>1567.3</v>
      </c>
      <c r="R49" s="55">
        <v>1909917.3</v>
      </c>
      <c r="S49" s="56">
        <v>107.21581797967215</v>
      </c>
      <c r="T49" s="55">
        <v>73089.350000000006</v>
      </c>
      <c r="U49" s="56">
        <v>41.029705557683307</v>
      </c>
    </row>
    <row r="50" spans="1:21" ht="20.25" customHeight="1" x14ac:dyDescent="0.2">
      <c r="A50" s="52" t="s">
        <v>170</v>
      </c>
      <c r="B50" s="53" t="s">
        <v>120</v>
      </c>
      <c r="C50" s="53" t="s">
        <v>195</v>
      </c>
      <c r="D50" s="53" t="s">
        <v>198</v>
      </c>
      <c r="E50" s="54">
        <v>61</v>
      </c>
      <c r="F50" s="55">
        <v>172953</v>
      </c>
      <c r="G50" s="55">
        <v>335068.40000000002</v>
      </c>
      <c r="H50" s="55">
        <v>508021.4</v>
      </c>
      <c r="I50" s="110">
        <f t="shared" si="0"/>
        <v>65.955568013473453</v>
      </c>
      <c r="J50" s="56">
        <v>12.689702388521427</v>
      </c>
      <c r="K50" s="55">
        <v>0</v>
      </c>
      <c r="L50" s="55">
        <v>0</v>
      </c>
      <c r="M50" s="55">
        <v>0</v>
      </c>
      <c r="N50" s="55">
        <v>52547.76</v>
      </c>
      <c r="O50" s="55">
        <v>0</v>
      </c>
      <c r="P50" s="55">
        <v>525477.6</v>
      </c>
      <c r="Q50" s="55">
        <v>13013</v>
      </c>
      <c r="R50" s="55">
        <v>538490.6</v>
      </c>
      <c r="S50" s="56">
        <v>105.99762136004507</v>
      </c>
      <c r="T50" s="55">
        <v>21190.83</v>
      </c>
      <c r="U50" s="56">
        <v>41.712475104395217</v>
      </c>
    </row>
    <row r="51" spans="1:21" ht="20.25" customHeight="1" x14ac:dyDescent="0.2">
      <c r="A51" s="52" t="s">
        <v>171</v>
      </c>
      <c r="B51" s="53" t="s">
        <v>172</v>
      </c>
      <c r="C51" s="53" t="s">
        <v>195</v>
      </c>
      <c r="D51" s="53" t="s">
        <v>212</v>
      </c>
      <c r="E51" s="54">
        <v>68</v>
      </c>
      <c r="F51" s="55">
        <v>425590.44</v>
      </c>
      <c r="G51" s="55">
        <v>453026.08</v>
      </c>
      <c r="H51" s="55">
        <v>878616.52</v>
      </c>
      <c r="I51" s="110">
        <f t="shared" si="0"/>
        <v>51.561297754792953</v>
      </c>
      <c r="J51" s="56">
        <v>12.198056554183616</v>
      </c>
      <c r="K51" s="55">
        <v>215395.5</v>
      </c>
      <c r="L51" s="55">
        <v>96420</v>
      </c>
      <c r="M51" s="55">
        <v>311815.5</v>
      </c>
      <c r="N51" s="55">
        <v>45517.9</v>
      </c>
      <c r="O51" s="55">
        <v>106660</v>
      </c>
      <c r="P51" s="55">
        <v>561839</v>
      </c>
      <c r="Q51" s="55">
        <v>0</v>
      </c>
      <c r="R51" s="55">
        <v>873654.5</v>
      </c>
      <c r="S51" s="56">
        <v>99.435246220956557</v>
      </c>
      <c r="T51" s="55">
        <v>36547.199999999997</v>
      </c>
      <c r="U51" s="56">
        <v>41.596304153261308</v>
      </c>
    </row>
    <row r="52" spans="1:21" ht="20.25" customHeight="1" x14ac:dyDescent="0.2">
      <c r="A52" s="52" t="s">
        <v>174</v>
      </c>
      <c r="B52" s="53" t="s">
        <v>120</v>
      </c>
      <c r="C52" s="53" t="s">
        <v>195</v>
      </c>
      <c r="D52" s="53" t="s">
        <v>198</v>
      </c>
      <c r="E52" s="54">
        <v>62</v>
      </c>
      <c r="F52" s="55">
        <v>710310.35</v>
      </c>
      <c r="G52" s="55">
        <v>892302.11</v>
      </c>
      <c r="H52" s="55">
        <v>1602612.46</v>
      </c>
      <c r="I52" s="110">
        <f t="shared" si="0"/>
        <v>55.67797157898049</v>
      </c>
      <c r="J52" s="56">
        <v>11.393334458350587</v>
      </c>
      <c r="K52" s="55">
        <v>175500</v>
      </c>
      <c r="L52" s="55">
        <v>504330</v>
      </c>
      <c r="M52" s="55">
        <v>679830</v>
      </c>
      <c r="N52" s="55">
        <v>94689.64</v>
      </c>
      <c r="O52" s="55">
        <v>0</v>
      </c>
      <c r="P52" s="55">
        <v>946896.4</v>
      </c>
      <c r="Q52" s="55">
        <v>0</v>
      </c>
      <c r="R52" s="55">
        <v>1626726.3999999999</v>
      </c>
      <c r="S52" s="56">
        <v>101.50466445268995</v>
      </c>
      <c r="T52" s="55">
        <v>66618.77</v>
      </c>
      <c r="U52" s="56">
        <v>41.568858138042934</v>
      </c>
    </row>
    <row r="53" spans="1:21" ht="20.25" customHeight="1" x14ac:dyDescent="0.2">
      <c r="A53" s="52" t="s">
        <v>175</v>
      </c>
      <c r="B53" s="53" t="s">
        <v>176</v>
      </c>
      <c r="C53" s="53" t="s">
        <v>195</v>
      </c>
      <c r="D53" s="53" t="s">
        <v>213</v>
      </c>
      <c r="E53" s="54">
        <v>64</v>
      </c>
      <c r="F53" s="55">
        <v>1402870.71</v>
      </c>
      <c r="G53" s="55">
        <v>556634.31000000006</v>
      </c>
      <c r="H53" s="55">
        <v>1959505.02</v>
      </c>
      <c r="I53" s="110">
        <f t="shared" si="0"/>
        <v>28.406883591449031</v>
      </c>
      <c r="J53" s="56">
        <v>11.416665133728516</v>
      </c>
      <c r="K53" s="55">
        <v>152268.5</v>
      </c>
      <c r="L53" s="55">
        <v>695402.55</v>
      </c>
      <c r="M53" s="55">
        <v>847671.05</v>
      </c>
      <c r="N53" s="55">
        <v>87476.94</v>
      </c>
      <c r="O53" s="55">
        <v>34739.5</v>
      </c>
      <c r="P53" s="55">
        <v>909508.9</v>
      </c>
      <c r="Q53" s="55">
        <v>116956.62</v>
      </c>
      <c r="R53" s="55">
        <v>1874136.57</v>
      </c>
      <c r="S53" s="56">
        <v>95.643366608981694</v>
      </c>
      <c r="T53" s="55">
        <v>95190.056999999986</v>
      </c>
      <c r="U53" s="56">
        <v>48.57862369752948</v>
      </c>
    </row>
    <row r="54" spans="1:21" ht="20.25" customHeight="1" x14ac:dyDescent="0.2">
      <c r="A54" s="52" t="s">
        <v>177</v>
      </c>
      <c r="B54" s="53" t="s">
        <v>120</v>
      </c>
      <c r="C54" s="53" t="s">
        <v>195</v>
      </c>
      <c r="D54" s="53" t="s">
        <v>198</v>
      </c>
      <c r="E54" s="54">
        <v>62</v>
      </c>
      <c r="F54" s="55">
        <v>851017.8</v>
      </c>
      <c r="G54" s="55">
        <v>474769.47</v>
      </c>
      <c r="H54" s="55">
        <v>1325787.27</v>
      </c>
      <c r="I54" s="110">
        <f t="shared" si="0"/>
        <v>35.810380801137121</v>
      </c>
      <c r="J54" s="56">
        <v>11.44753925039573</v>
      </c>
      <c r="K54" s="55">
        <v>120300</v>
      </c>
      <c r="L54" s="55">
        <v>46930.5</v>
      </c>
      <c r="M54" s="55">
        <v>167230.5</v>
      </c>
      <c r="N54" s="55">
        <v>101415.66</v>
      </c>
      <c r="O54" s="55">
        <v>0</v>
      </c>
      <c r="P54" s="55">
        <v>1014156.6</v>
      </c>
      <c r="Q54" s="55">
        <v>89347</v>
      </c>
      <c r="R54" s="55">
        <v>1270734.1000000001</v>
      </c>
      <c r="S54" s="56">
        <v>95.847511041496134</v>
      </c>
      <c r="T54" s="55">
        <v>67157.5</v>
      </c>
      <c r="U54" s="56">
        <v>50.65480829364126</v>
      </c>
    </row>
    <row r="55" spans="1:21" ht="20.25" customHeight="1" x14ac:dyDescent="0.2">
      <c r="A55" s="52" t="s">
        <v>178</v>
      </c>
      <c r="B55" s="53" t="s">
        <v>128</v>
      </c>
      <c r="C55" s="53" t="s">
        <v>195</v>
      </c>
      <c r="D55" s="53" t="s">
        <v>201</v>
      </c>
      <c r="E55" s="54">
        <v>54</v>
      </c>
      <c r="F55" s="55">
        <v>620069.94999999995</v>
      </c>
      <c r="G55" s="55">
        <v>815410.61</v>
      </c>
      <c r="H55" s="55">
        <v>1435480.56</v>
      </c>
      <c r="I55" s="110">
        <f t="shared" si="0"/>
        <v>56.804016210431996</v>
      </c>
      <c r="J55" s="56">
        <v>11.425010957793813</v>
      </c>
      <c r="K55" s="55">
        <v>35058.5</v>
      </c>
      <c r="L55" s="55">
        <v>203802.5</v>
      </c>
      <c r="M55" s="55">
        <v>238861</v>
      </c>
      <c r="N55" s="55">
        <v>117071.09</v>
      </c>
      <c r="O55" s="55">
        <v>355</v>
      </c>
      <c r="P55" s="55">
        <v>1171065.8999999999</v>
      </c>
      <c r="Q55" s="55">
        <v>8282.5</v>
      </c>
      <c r="R55" s="55">
        <v>1418209.4</v>
      </c>
      <c r="S55" s="56">
        <v>98.796837764211872</v>
      </c>
      <c r="T55" s="55">
        <v>58618.04</v>
      </c>
      <c r="U55" s="56">
        <v>40.835133288046762</v>
      </c>
    </row>
    <row r="56" spans="1:21" ht="20.25" customHeight="1" x14ac:dyDescent="0.2">
      <c r="A56" s="52" t="s">
        <v>179</v>
      </c>
      <c r="B56" s="53" t="s">
        <v>120</v>
      </c>
      <c r="C56" s="53" t="s">
        <v>195</v>
      </c>
      <c r="D56" s="53" t="s">
        <v>198</v>
      </c>
      <c r="E56" s="54">
        <v>62</v>
      </c>
      <c r="F56" s="55">
        <v>311828.815</v>
      </c>
      <c r="G56" s="55">
        <v>490450.27</v>
      </c>
      <c r="H56" s="55">
        <v>802279.08499999996</v>
      </c>
      <c r="I56" s="110">
        <f t="shared" si="0"/>
        <v>61.132127107613684</v>
      </c>
      <c r="J56" s="56">
        <v>11.669850264450059</v>
      </c>
      <c r="K56" s="55">
        <v>30675</v>
      </c>
      <c r="L56" s="55">
        <v>192357.5</v>
      </c>
      <c r="M56" s="55">
        <v>223032.5</v>
      </c>
      <c r="N56" s="55">
        <v>54879.11</v>
      </c>
      <c r="O56" s="55">
        <v>0</v>
      </c>
      <c r="P56" s="55">
        <v>548791.1</v>
      </c>
      <c r="Q56" s="55">
        <v>0</v>
      </c>
      <c r="R56" s="55">
        <v>771823.6</v>
      </c>
      <c r="S56" s="56">
        <v>96.203878978098999</v>
      </c>
      <c r="T56" s="55">
        <v>29489.02</v>
      </c>
      <c r="U56" s="56">
        <v>36.756560841917</v>
      </c>
    </row>
    <row r="57" spans="1:21" ht="20.25" customHeight="1" x14ac:dyDescent="0.2">
      <c r="A57" s="52" t="s">
        <v>180</v>
      </c>
      <c r="B57" s="53" t="s">
        <v>172</v>
      </c>
      <c r="C57" s="53" t="s">
        <v>195</v>
      </c>
      <c r="D57" s="53" t="s">
        <v>212</v>
      </c>
      <c r="E57" s="54">
        <v>68</v>
      </c>
      <c r="F57" s="55">
        <v>364874.40500000003</v>
      </c>
      <c r="G57" s="55">
        <v>329910.79499999998</v>
      </c>
      <c r="H57" s="55">
        <v>694785.2</v>
      </c>
      <c r="I57" s="110">
        <f t="shared" si="0"/>
        <v>47.483854722294033</v>
      </c>
      <c r="J57" s="56">
        <v>12.1209018384387</v>
      </c>
      <c r="K57" s="55">
        <v>83349.5</v>
      </c>
      <c r="L57" s="55">
        <v>127005.5</v>
      </c>
      <c r="M57" s="55">
        <v>210355</v>
      </c>
      <c r="N57" s="55">
        <v>47820.5</v>
      </c>
      <c r="O57" s="55">
        <v>0</v>
      </c>
      <c r="P57" s="55">
        <v>478205</v>
      </c>
      <c r="Q57" s="55">
        <v>0</v>
      </c>
      <c r="R57" s="55">
        <v>688560</v>
      </c>
      <c r="S57" s="56">
        <v>99.104010851123491</v>
      </c>
      <c r="T57" s="55">
        <v>29996</v>
      </c>
      <c r="U57" s="56">
        <v>43.173055499742944</v>
      </c>
    </row>
    <row r="58" spans="1:21" ht="20.25" customHeight="1" x14ac:dyDescent="0.2">
      <c r="A58" s="52" t="s">
        <v>181</v>
      </c>
      <c r="B58" s="53" t="s">
        <v>182</v>
      </c>
      <c r="C58" s="53" t="s">
        <v>195</v>
      </c>
      <c r="D58" s="53" t="s">
        <v>214</v>
      </c>
      <c r="E58" s="54">
        <v>63</v>
      </c>
      <c r="F58" s="55">
        <v>613201.75</v>
      </c>
      <c r="G58" s="55">
        <v>822547.59</v>
      </c>
      <c r="H58" s="55">
        <v>1435749.34</v>
      </c>
      <c r="I58" s="110">
        <f t="shared" si="0"/>
        <v>57.290473140666734</v>
      </c>
      <c r="J58" s="56">
        <v>11.29700049425062</v>
      </c>
      <c r="K58" s="55">
        <v>188935.5</v>
      </c>
      <c r="L58" s="55">
        <v>272873.5</v>
      </c>
      <c r="M58" s="55">
        <v>461809</v>
      </c>
      <c r="N58" s="55">
        <v>91843.73</v>
      </c>
      <c r="O58" s="55">
        <v>0</v>
      </c>
      <c r="P58" s="55">
        <v>918437.3</v>
      </c>
      <c r="Q58" s="55">
        <v>0</v>
      </c>
      <c r="R58" s="55">
        <v>1380246.3</v>
      </c>
      <c r="S58" s="56">
        <v>96.134211003711826</v>
      </c>
      <c r="T58" s="55">
        <v>69659.73</v>
      </c>
      <c r="U58" s="56">
        <v>48.518030313007145</v>
      </c>
    </row>
    <row r="59" spans="1:21" ht="20.25" customHeight="1" x14ac:dyDescent="0.2">
      <c r="A59" s="52" t="s">
        <v>183</v>
      </c>
      <c r="B59" s="53" t="s">
        <v>118</v>
      </c>
      <c r="C59" s="53" t="s">
        <v>195</v>
      </c>
      <c r="D59" s="53" t="s">
        <v>196</v>
      </c>
      <c r="E59" s="54">
        <v>56</v>
      </c>
      <c r="F59" s="55">
        <v>291814.61</v>
      </c>
      <c r="G59" s="55">
        <v>582741.17000000004</v>
      </c>
      <c r="H59" s="55">
        <v>874555.78</v>
      </c>
      <c r="I59" s="110">
        <f t="shared" si="0"/>
        <v>66.632819006696181</v>
      </c>
      <c r="J59" s="56">
        <v>12.898308833428555</v>
      </c>
      <c r="K59" s="55">
        <v>428348</v>
      </c>
      <c r="L59" s="55">
        <v>0</v>
      </c>
      <c r="M59" s="55">
        <v>428348</v>
      </c>
      <c r="N59" s="55">
        <v>53017.32</v>
      </c>
      <c r="O59" s="55">
        <v>0</v>
      </c>
      <c r="P59" s="55">
        <v>530173.19999999995</v>
      </c>
      <c r="Q59" s="55">
        <v>0</v>
      </c>
      <c r="R59" s="55">
        <v>958521.2</v>
      </c>
      <c r="S59" s="56">
        <v>109.60092219618056</v>
      </c>
      <c r="T59" s="55">
        <v>37554.19</v>
      </c>
      <c r="U59" s="56">
        <v>42.940874508884953</v>
      </c>
    </row>
    <row r="60" spans="1:21" ht="20.25" customHeight="1" x14ac:dyDescent="0.2">
      <c r="A60" s="52" t="s">
        <v>184</v>
      </c>
      <c r="B60" s="53" t="s">
        <v>133</v>
      </c>
      <c r="C60" s="53" t="s">
        <v>195</v>
      </c>
      <c r="D60" s="53" t="s">
        <v>202</v>
      </c>
      <c r="E60" s="54">
        <v>59</v>
      </c>
      <c r="F60" s="55">
        <v>340792.68</v>
      </c>
      <c r="G60" s="55">
        <v>553272.6</v>
      </c>
      <c r="H60" s="55">
        <v>894065.28</v>
      </c>
      <c r="I60" s="110">
        <f t="shared" si="0"/>
        <v>61.882796746116789</v>
      </c>
      <c r="J60" s="56">
        <v>12.291411461811826</v>
      </c>
      <c r="K60" s="55">
        <v>150644.75</v>
      </c>
      <c r="L60" s="55">
        <v>0</v>
      </c>
      <c r="M60" s="55">
        <v>150644.75</v>
      </c>
      <c r="N60" s="55">
        <v>76667.839999999997</v>
      </c>
      <c r="O60" s="55">
        <v>16856.5</v>
      </c>
      <c r="P60" s="55">
        <v>783534.9</v>
      </c>
      <c r="Q60" s="55">
        <v>0</v>
      </c>
      <c r="R60" s="55">
        <v>934179.65</v>
      </c>
      <c r="S60" s="56">
        <v>104.48673837328747</v>
      </c>
      <c r="T60" s="55">
        <v>36660.46</v>
      </c>
      <c r="U60" s="56">
        <v>41.00423181627184</v>
      </c>
    </row>
    <row r="61" spans="1:21" ht="20.25" customHeight="1" x14ac:dyDescent="0.2">
      <c r="A61" s="52" t="s">
        <v>185</v>
      </c>
      <c r="B61" s="53" t="s">
        <v>182</v>
      </c>
      <c r="C61" s="53" t="s">
        <v>195</v>
      </c>
      <c r="D61" s="53" t="s">
        <v>214</v>
      </c>
      <c r="E61" s="54">
        <v>63</v>
      </c>
      <c r="F61" s="55">
        <v>1553923.99</v>
      </c>
      <c r="G61" s="55">
        <v>405637.82</v>
      </c>
      <c r="H61" s="55">
        <v>1959561.81</v>
      </c>
      <c r="I61" s="55">
        <f t="shared" si="0"/>
        <v>20.70043506308178</v>
      </c>
      <c r="J61" s="56">
        <v>11.645006415235251</v>
      </c>
      <c r="K61" s="55">
        <v>124324</v>
      </c>
      <c r="L61" s="55">
        <v>435096.3</v>
      </c>
      <c r="M61" s="55">
        <v>559420.30000000005</v>
      </c>
      <c r="N61" s="55">
        <v>128414.78599999999</v>
      </c>
      <c r="O61" s="55">
        <v>104889.60000000001</v>
      </c>
      <c r="P61" s="55">
        <v>1389037.46</v>
      </c>
      <c r="Q61" s="55">
        <v>3210</v>
      </c>
      <c r="R61" s="55">
        <v>1951667.76</v>
      </c>
      <c r="S61" s="56">
        <v>99.59715228375471</v>
      </c>
      <c r="T61" s="55">
        <v>86141.328999999998</v>
      </c>
      <c r="U61" s="56">
        <v>43.959485513753719</v>
      </c>
    </row>
    <row r="62" spans="1:21" ht="20.25" customHeight="1" x14ac:dyDescent="0.2">
      <c r="A62" s="52" t="s">
        <v>186</v>
      </c>
      <c r="B62" s="53" t="s">
        <v>172</v>
      </c>
      <c r="C62" s="53" t="s">
        <v>195</v>
      </c>
      <c r="D62" s="53" t="s">
        <v>212</v>
      </c>
      <c r="E62" s="54">
        <v>68</v>
      </c>
      <c r="F62" s="55">
        <v>871325.07</v>
      </c>
      <c r="G62" s="55">
        <v>1040862.65</v>
      </c>
      <c r="H62" s="55">
        <v>1912187.72</v>
      </c>
      <c r="I62" s="55">
        <f t="shared" si="0"/>
        <v>54.433078882025242</v>
      </c>
      <c r="J62" s="56">
        <v>11.248589451353658</v>
      </c>
      <c r="K62" s="55">
        <v>0</v>
      </c>
      <c r="L62" s="55">
        <v>361599.5</v>
      </c>
      <c r="M62" s="55">
        <v>361599.5</v>
      </c>
      <c r="N62" s="55">
        <v>150304.22</v>
      </c>
      <c r="O62" s="55">
        <v>0</v>
      </c>
      <c r="P62" s="55">
        <v>1503042.2</v>
      </c>
      <c r="Q62" s="55">
        <v>0</v>
      </c>
      <c r="R62" s="55">
        <v>1864641.7</v>
      </c>
      <c r="S62" s="56">
        <v>97.51352759445605</v>
      </c>
      <c r="T62" s="55">
        <v>82587.259999999995</v>
      </c>
      <c r="U62" s="56">
        <v>43.189933256134502</v>
      </c>
    </row>
    <row r="63" spans="1:21" ht="20.25" customHeight="1" x14ac:dyDescent="0.2">
      <c r="A63" s="52" t="s">
        <v>187</v>
      </c>
      <c r="B63" s="53" t="s">
        <v>120</v>
      </c>
      <c r="C63" s="53" t="s">
        <v>195</v>
      </c>
      <c r="D63" s="53" t="s">
        <v>198</v>
      </c>
      <c r="E63" s="54">
        <v>62</v>
      </c>
      <c r="F63" s="55">
        <v>239696.88</v>
      </c>
      <c r="G63" s="55">
        <v>660355.56000000006</v>
      </c>
      <c r="H63" s="55">
        <v>900052.44</v>
      </c>
      <c r="I63" s="55">
        <f t="shared" si="0"/>
        <v>73.368565058275948</v>
      </c>
      <c r="J63" s="56">
        <v>11.204464560642712</v>
      </c>
      <c r="K63" s="55">
        <v>0</v>
      </c>
      <c r="L63" s="55">
        <v>318844.5</v>
      </c>
      <c r="M63" s="55">
        <v>318844.5</v>
      </c>
      <c r="N63" s="55">
        <v>52095.046999999999</v>
      </c>
      <c r="O63" s="55">
        <v>0</v>
      </c>
      <c r="P63" s="55">
        <v>520950.47</v>
      </c>
      <c r="Q63" s="55">
        <v>0</v>
      </c>
      <c r="R63" s="55">
        <v>839794.97</v>
      </c>
      <c r="S63" s="56">
        <v>93.305115644150703</v>
      </c>
      <c r="T63" s="55">
        <v>34126.129999999997</v>
      </c>
      <c r="U63" s="56">
        <v>37.915713000011422</v>
      </c>
    </row>
    <row r="64" spans="1:21" ht="20.25" customHeight="1" x14ac:dyDescent="0.2">
      <c r="A64" s="52" t="s">
        <v>188</v>
      </c>
      <c r="B64" s="53" t="s">
        <v>169</v>
      </c>
      <c r="C64" s="53" t="s">
        <v>195</v>
      </c>
      <c r="D64" s="53" t="s">
        <v>211</v>
      </c>
      <c r="E64" s="54">
        <v>65</v>
      </c>
      <c r="F64" s="55">
        <v>716855.61</v>
      </c>
      <c r="G64" s="55">
        <v>486143.92</v>
      </c>
      <c r="H64" s="55">
        <v>1202999.53</v>
      </c>
      <c r="I64" s="55">
        <f t="shared" si="0"/>
        <v>40.410981706701079</v>
      </c>
      <c r="J64" s="56">
        <v>11.294181626072623</v>
      </c>
      <c r="K64" s="55">
        <v>0</v>
      </c>
      <c r="L64" s="55">
        <v>0</v>
      </c>
      <c r="M64" s="55">
        <v>0</v>
      </c>
      <c r="N64" s="55">
        <v>121928.3</v>
      </c>
      <c r="O64" s="55">
        <v>0</v>
      </c>
      <c r="P64" s="55">
        <v>1219283</v>
      </c>
      <c r="Q64" s="55">
        <v>0</v>
      </c>
      <c r="R64" s="55">
        <v>1219283</v>
      </c>
      <c r="S64" s="56">
        <v>101.35357243240152</v>
      </c>
      <c r="T64" s="55">
        <v>47618.37</v>
      </c>
      <c r="U64" s="56">
        <v>39.583032921051931</v>
      </c>
    </row>
    <row r="65" spans="1:21" ht="20.25" customHeight="1" x14ac:dyDescent="0.2">
      <c r="A65" s="52" t="s">
        <v>189</v>
      </c>
      <c r="B65" s="53" t="s">
        <v>169</v>
      </c>
      <c r="C65" s="53" t="s">
        <v>195</v>
      </c>
      <c r="D65" s="53" t="s">
        <v>211</v>
      </c>
      <c r="E65" s="54">
        <v>65</v>
      </c>
      <c r="F65" s="55">
        <v>362194.5</v>
      </c>
      <c r="G65" s="55">
        <v>523751.03</v>
      </c>
      <c r="H65" s="55">
        <v>885945.53</v>
      </c>
      <c r="I65" s="55">
        <f t="shared" si="0"/>
        <v>59.117746211778957</v>
      </c>
      <c r="J65" s="56">
        <v>11.289403823280198</v>
      </c>
      <c r="K65" s="55">
        <v>158817.5</v>
      </c>
      <c r="L65" s="55">
        <v>0</v>
      </c>
      <c r="M65" s="55">
        <v>158817.5</v>
      </c>
      <c r="N65" s="55">
        <v>72770.929999999993</v>
      </c>
      <c r="O65" s="55">
        <v>0</v>
      </c>
      <c r="P65" s="55">
        <v>727709.3</v>
      </c>
      <c r="Q65" s="55">
        <v>0</v>
      </c>
      <c r="R65" s="55">
        <v>886526.8</v>
      </c>
      <c r="S65" s="56">
        <v>100.06561012842403</v>
      </c>
      <c r="T65" s="55">
        <v>38147.919999999998</v>
      </c>
      <c r="U65" s="56">
        <v>43.058990319641886</v>
      </c>
    </row>
    <row r="66" spans="1:21" ht="20.25" customHeight="1" x14ac:dyDescent="0.2">
      <c r="A66" s="52" t="s">
        <v>81</v>
      </c>
      <c r="B66" s="53" t="s">
        <v>153</v>
      </c>
      <c r="C66" s="53" t="s">
        <v>195</v>
      </c>
      <c r="D66" s="53" t="s">
        <v>124</v>
      </c>
      <c r="E66" s="54">
        <v>37</v>
      </c>
      <c r="F66" s="55">
        <v>7621.55</v>
      </c>
      <c r="G66" s="55">
        <v>2204.8000000000002</v>
      </c>
      <c r="H66" s="55">
        <v>9826.35</v>
      </c>
      <c r="I66" s="55">
        <f t="shared" si="0"/>
        <v>22.437629435141229</v>
      </c>
      <c r="J66" s="56">
        <v>7.99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6">
        <v>0</v>
      </c>
      <c r="T66" s="55">
        <v>0</v>
      </c>
      <c r="U66" s="56">
        <v>0</v>
      </c>
    </row>
    <row r="67" spans="1:21" ht="20.25" customHeight="1" x14ac:dyDescent="0.2">
      <c r="A67" s="59" t="s">
        <v>130</v>
      </c>
      <c r="B67" s="60"/>
      <c r="C67" s="60"/>
      <c r="D67" s="62"/>
      <c r="E67" s="63"/>
      <c r="F67" s="57">
        <v>11085402.07</v>
      </c>
      <c r="G67" s="57">
        <v>11779449.994999999</v>
      </c>
      <c r="H67" s="57">
        <v>22864852.065000001</v>
      </c>
      <c r="I67" s="55">
        <f t="shared" si="0"/>
        <v>51.517717943302159</v>
      </c>
      <c r="J67" s="58">
        <v>11.727948635085561</v>
      </c>
      <c r="K67" s="57">
        <v>1994904.95</v>
      </c>
      <c r="L67" s="57">
        <v>3733976.35</v>
      </c>
      <c r="M67" s="57">
        <v>5728881.2999999998</v>
      </c>
      <c r="N67" s="57">
        <v>1654941.5529999998</v>
      </c>
      <c r="O67" s="57">
        <v>322304.90000000002</v>
      </c>
      <c r="P67" s="57">
        <v>16871720.43</v>
      </c>
      <c r="Q67" s="57">
        <v>232376.42</v>
      </c>
      <c r="R67" s="57">
        <v>22832978.149999999</v>
      </c>
      <c r="S67" s="58">
        <v>99.860598638865483</v>
      </c>
      <c r="T67" s="57">
        <v>981776.71600000013</v>
      </c>
      <c r="U67" s="58">
        <v>42.938249204893772</v>
      </c>
    </row>
    <row r="68" spans="1:21" ht="20.25" customHeight="1" x14ac:dyDescent="0.2">
      <c r="A68" s="59" t="s">
        <v>99</v>
      </c>
      <c r="B68" s="60"/>
      <c r="C68" s="60"/>
      <c r="D68" s="62"/>
      <c r="E68" s="63"/>
      <c r="F68" s="57">
        <v>19806884.609999999</v>
      </c>
      <c r="G68" s="57">
        <v>29878567.335000001</v>
      </c>
      <c r="H68" s="57">
        <v>49685451.945</v>
      </c>
      <c r="I68" s="55">
        <f t="shared" si="0"/>
        <v>60.135444411524112</v>
      </c>
      <c r="J68" s="58">
        <v>11.02540477089063</v>
      </c>
      <c r="K68" s="57">
        <v>4540928.12</v>
      </c>
      <c r="L68" s="57">
        <v>7674211.0999999996</v>
      </c>
      <c r="M68" s="57">
        <v>12215139.220000001</v>
      </c>
      <c r="N68" s="57">
        <v>3317059.9869999993</v>
      </c>
      <c r="O68" s="57">
        <v>410421.9</v>
      </c>
      <c r="P68" s="57">
        <v>33581021.770000003</v>
      </c>
      <c r="Q68" s="57">
        <v>576587.04</v>
      </c>
      <c r="R68" s="57">
        <v>46372748.030000001</v>
      </c>
      <c r="S68" s="58">
        <v>93.33264811867457</v>
      </c>
      <c r="T68" s="57">
        <v>2159013.9649999999</v>
      </c>
      <c r="U68" s="58">
        <v>43.453644487121707</v>
      </c>
    </row>
    <row r="69" spans="1:21" ht="20.25" customHeight="1" x14ac:dyDescent="0.2">
      <c r="A69" s="27" t="s">
        <v>26</v>
      </c>
      <c r="B69" s="27" t="s">
        <v>190</v>
      </c>
    </row>
    <row r="70" spans="1:21" ht="20.25" customHeight="1" x14ac:dyDescent="0.2">
      <c r="B70" s="27" t="s">
        <v>191</v>
      </c>
    </row>
    <row r="71" spans="1:21" ht="20.25" customHeight="1" x14ac:dyDescent="0.2">
      <c r="B71" s="27" t="s">
        <v>215</v>
      </c>
    </row>
    <row r="72" spans="1:21" ht="20.25" customHeight="1" x14ac:dyDescent="0.2">
      <c r="B72" s="27" t="s">
        <v>216</v>
      </c>
    </row>
    <row r="73" spans="1:21" ht="20.25" customHeight="1" x14ac:dyDescent="0.2">
      <c r="B73" s="27" t="s">
        <v>217</v>
      </c>
    </row>
    <row r="74" spans="1:21" ht="20.25" customHeight="1" x14ac:dyDescent="0.2">
      <c r="B74" s="27" t="s">
        <v>218</v>
      </c>
    </row>
    <row r="75" spans="1:21" ht="20.25" customHeight="1" x14ac:dyDescent="0.2">
      <c r="B75" s="27" t="s">
        <v>219</v>
      </c>
    </row>
    <row r="76" spans="1:21" ht="20.25" customHeight="1" x14ac:dyDescent="0.2">
      <c r="B76" s="27" t="s">
        <v>220</v>
      </c>
    </row>
    <row r="77" spans="1:21" ht="20.25" customHeight="1" x14ac:dyDescent="0.2">
      <c r="B77" s="27" t="s">
        <v>221</v>
      </c>
    </row>
    <row r="78" spans="1:21" ht="20.25" customHeight="1" x14ac:dyDescent="0.2">
      <c r="B78" s="27" t="s">
        <v>222</v>
      </c>
    </row>
    <row r="79" spans="1:21" ht="20.25" customHeight="1" x14ac:dyDescent="0.2">
      <c r="B79" s="27" t="s">
        <v>223</v>
      </c>
    </row>
    <row r="80" spans="1:21" ht="20.25" customHeight="1" x14ac:dyDescent="0.2">
      <c r="B80" s="27" t="s">
        <v>224</v>
      </c>
    </row>
    <row r="81" spans="2:2" ht="20.25" customHeight="1" x14ac:dyDescent="0.2">
      <c r="B81" s="27" t="s">
        <v>225</v>
      </c>
    </row>
    <row r="82" spans="2:2" ht="20.25" customHeight="1" x14ac:dyDescent="0.2">
      <c r="B82" s="27" t="s">
        <v>226</v>
      </c>
    </row>
    <row r="83" spans="2:2" ht="20.25" customHeight="1" x14ac:dyDescent="0.2">
      <c r="B83" s="27" t="s">
        <v>227</v>
      </c>
    </row>
    <row r="84" spans="2:2" ht="20.25" customHeight="1" x14ac:dyDescent="0.2">
      <c r="B84" s="27" t="s">
        <v>228</v>
      </c>
    </row>
    <row r="85" spans="2:2" ht="20.25" customHeight="1" x14ac:dyDescent="0.2">
      <c r="B85" s="27" t="s">
        <v>229</v>
      </c>
    </row>
    <row r="86" spans="2:2" ht="20.25" customHeight="1" x14ac:dyDescent="0.2">
      <c r="B86" s="27" t="s">
        <v>230</v>
      </c>
    </row>
    <row r="87" spans="2:2" ht="20.25" customHeight="1" x14ac:dyDescent="0.2">
      <c r="B87" s="27" t="s">
        <v>231</v>
      </c>
    </row>
    <row r="88" spans="2:2" ht="20.25" customHeight="1" x14ac:dyDescent="0.2">
      <c r="B88" s="27" t="s">
        <v>232</v>
      </c>
    </row>
    <row r="89" spans="2:2" ht="20.25" customHeight="1" x14ac:dyDescent="0.2">
      <c r="B89" s="27" t="s">
        <v>233</v>
      </c>
    </row>
    <row r="90" spans="2:2" ht="20.25" customHeight="1" x14ac:dyDescent="0.2">
      <c r="B90" s="27" t="s">
        <v>234</v>
      </c>
    </row>
    <row r="91" spans="2:2" ht="20.25" customHeight="1" x14ac:dyDescent="0.2">
      <c r="B91" s="27" t="s">
        <v>235</v>
      </c>
    </row>
    <row r="92" spans="2:2" ht="20.25" customHeight="1" x14ac:dyDescent="0.2">
      <c r="B92" s="27" t="s">
        <v>236</v>
      </c>
    </row>
    <row r="93" spans="2:2" ht="20.25" customHeight="1" x14ac:dyDescent="0.2">
      <c r="B93" s="27" t="s">
        <v>237</v>
      </c>
    </row>
    <row r="94" spans="2:2" ht="20.25" customHeight="1" x14ac:dyDescent="0.2">
      <c r="B94" s="27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ปปส.รวม</vt:lpstr>
      <vt:lpstr>Pol Balance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2016-02-09T07:17:03Z</cp:lastPrinted>
  <dcterms:created xsi:type="dcterms:W3CDTF">2015-12-22T06:45:08Z</dcterms:created>
  <dcterms:modified xsi:type="dcterms:W3CDTF">2016-02-15T06:52:32Z</dcterms:modified>
</cp:coreProperties>
</file>